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9200" windowHeight="10035" tabRatio="397" firstSheet="1" activeTab="4"/>
  </bookViews>
  <sheets>
    <sheet name="Estimation Grid as of 2-9-18" sheetId="22" state="hidden" r:id="rId1"/>
    <sheet name="Instructions to Complete Form" sheetId="33" r:id="rId2"/>
    <sheet name="Sheet2" sheetId="16" state="hidden" r:id="rId3"/>
    <sheet name="Estimated Cost Table 2018-19" sheetId="21" state="hidden" r:id="rId4"/>
    <sheet name="2018-19 Purchase Letter &amp; Form" sheetId="27" r:id="rId5"/>
    <sheet name="Program Look Up Table" sheetId="19" state="hidden" r:id="rId6"/>
    <sheet name="Requested Staff" sheetId="32" state="hidden" r:id="rId7"/>
    <sheet name="Shared Sites 2-18" sheetId="26" state="hidden" r:id="rId8"/>
    <sheet name="Pivot Shared Site Allocs" sheetId="30" state="hidden" r:id="rId9"/>
    <sheet name="Psych Base Allocation Worksheet" sheetId="17" state="hidden" r:id="rId10"/>
    <sheet name="13027 Psych Alloc for Upload" sheetId="31" state="hidden" r:id="rId11"/>
  </sheets>
  <externalReferences>
    <externalReference r:id="rId12"/>
  </externalReferences>
  <definedNames>
    <definedName name="_xlnm._FilterDatabase" localSheetId="10" hidden="1">'13027 Psych Alloc for Upload'!$A$1:$BG$1</definedName>
    <definedName name="_xlnm._FilterDatabase" localSheetId="5" hidden="1">'Program Look Up Table'!$A$1:$B$1</definedName>
    <definedName name="_xlnm._FilterDatabase" localSheetId="9" hidden="1">'Psych Base Allocation Worksheet'!$A$4:$Z$722</definedName>
    <definedName name="_xlnm._FilterDatabase" localSheetId="6" hidden="1">'Requested Staff'!$A$1:$L$1</definedName>
    <definedName name="_xlnm._FilterDatabase" localSheetId="7" hidden="1">'Shared Sites 2-18'!$A$4:$O$96</definedName>
    <definedName name="_xlnm.Print_Area" localSheetId="4">'2018-19 Purchase Letter &amp; Form'!$A$1:$I$98</definedName>
    <definedName name="_xlnm.Print_Area" localSheetId="7">'Shared Sites 2-18'!$A:$P</definedName>
    <definedName name="_xlnm.Print_Titles" localSheetId="7">'Shared Sites 2-18'!$1:$4</definedName>
    <definedName name="SORT">[1]SORT!$A$1:$B$17</definedName>
  </definedNames>
  <calcPr calcId="145621"/>
  <pivotCaches>
    <pivotCache cacheId="12" r:id="rId13"/>
  </pivotCaches>
</workbook>
</file>

<file path=xl/calcChain.xml><?xml version="1.0" encoding="utf-8"?>
<calcChain xmlns="http://schemas.openxmlformats.org/spreadsheetml/2006/main">
  <c r="B77" i="27" l="1"/>
  <c r="D56" i="33" l="1"/>
  <c r="D55" i="33"/>
  <c r="D54" i="33"/>
  <c r="E86" i="27"/>
  <c r="D86" i="27" l="1"/>
  <c r="F86" i="27"/>
  <c r="C86" i="27"/>
  <c r="Z724" i="17" l="1"/>
  <c r="B86" i="27" l="1"/>
  <c r="B85" i="27" l="1"/>
  <c r="B88" i="27" s="1"/>
  <c r="F87" i="27" l="1"/>
  <c r="B87" i="27"/>
  <c r="E87" i="27"/>
  <c r="D87" i="27"/>
  <c r="U570" i="17"/>
  <c r="Y707" i="17" l="1"/>
  <c r="Y669" i="17"/>
  <c r="Y665" i="17"/>
  <c r="Y590" i="17"/>
  <c r="Y588" i="17"/>
  <c r="Y500" i="17"/>
  <c r="Y482" i="17"/>
  <c r="Y472" i="17"/>
  <c r="Y422" i="17"/>
  <c r="Y272" i="17"/>
  <c r="Y262" i="17"/>
  <c r="Y241" i="17"/>
  <c r="Y228" i="17"/>
  <c r="Y201" i="17"/>
  <c r="Y156" i="17"/>
  <c r="Y98" i="17"/>
  <c r="Y75" i="17"/>
  <c r="Y48" i="17"/>
  <c r="Y34" i="17"/>
  <c r="Y719" i="17"/>
  <c r="Y718" i="17"/>
  <c r="Y717" i="17"/>
  <c r="Y715" i="17"/>
  <c r="Y714" i="17"/>
  <c r="Y713" i="17"/>
  <c r="Y712" i="17"/>
  <c r="Y711" i="17"/>
  <c r="Y710" i="17"/>
  <c r="Y708" i="17"/>
  <c r="Y704" i="17"/>
  <c r="Y703" i="17"/>
  <c r="Y702" i="17"/>
  <c r="Y701" i="17"/>
  <c r="Y699" i="17"/>
  <c r="Y698" i="17"/>
  <c r="Y695" i="17"/>
  <c r="Y694" i="17"/>
  <c r="Y693" i="17"/>
  <c r="Y692" i="17"/>
  <c r="Y691" i="17"/>
  <c r="Y690" i="17"/>
  <c r="Y689" i="17"/>
  <c r="Y688" i="17"/>
  <c r="Y686" i="17"/>
  <c r="Y685" i="17"/>
  <c r="Y684" i="17"/>
  <c r="Y683" i="17"/>
  <c r="Y682" i="17"/>
  <c r="Y679" i="17"/>
  <c r="Y677" i="17"/>
  <c r="Y675" i="17"/>
  <c r="Y674" i="17"/>
  <c r="Y673" i="17"/>
  <c r="Y672" i="17"/>
  <c r="Y671" i="17"/>
  <c r="Y670" i="17"/>
  <c r="Y668" i="17"/>
  <c r="Y667" i="17"/>
  <c r="Y666" i="17"/>
  <c r="Y664" i="17"/>
  <c r="Y663" i="17"/>
  <c r="Y662" i="17"/>
  <c r="Y659" i="17"/>
  <c r="Y658" i="17"/>
  <c r="Y657" i="17"/>
  <c r="Y656" i="17"/>
  <c r="Y653" i="17"/>
  <c r="Y652" i="17"/>
  <c r="Y651" i="17"/>
  <c r="Y649" i="17"/>
  <c r="Y648" i="17"/>
  <c r="Y646" i="17"/>
  <c r="Y644" i="17"/>
  <c r="Y643" i="17"/>
  <c r="Y574" i="17"/>
  <c r="Y538" i="17"/>
  <c r="Y532" i="17"/>
  <c r="Y521" i="17"/>
  <c r="Y474" i="17"/>
  <c r="Y641" i="17"/>
  <c r="Y640" i="17"/>
  <c r="Y639" i="17"/>
  <c r="Y638" i="17"/>
  <c r="Y637" i="17"/>
  <c r="Y636" i="17"/>
  <c r="Y635" i="17"/>
  <c r="Y634" i="17"/>
  <c r="Y633" i="17"/>
  <c r="Y631" i="17"/>
  <c r="Y630" i="17"/>
  <c r="Y629" i="17"/>
  <c r="Y627" i="17"/>
  <c r="Y626" i="17"/>
  <c r="Y625" i="17"/>
  <c r="Y624" i="17"/>
  <c r="Y623" i="17"/>
  <c r="Y622" i="17"/>
  <c r="Y621" i="17"/>
  <c r="Y620" i="17"/>
  <c r="Y619" i="17"/>
  <c r="Y618" i="17"/>
  <c r="Y617" i="17"/>
  <c r="Y616" i="17"/>
  <c r="Y615" i="17"/>
  <c r="Y614" i="17"/>
  <c r="Y613" i="17"/>
  <c r="Y612" i="17"/>
  <c r="Y611" i="17"/>
  <c r="Y610" i="17"/>
  <c r="Y609" i="17"/>
  <c r="Y608" i="17"/>
  <c r="Y607" i="17"/>
  <c r="Y606" i="17"/>
  <c r="Y605" i="17"/>
  <c r="Y604" i="17"/>
  <c r="Y601" i="17"/>
  <c r="Y600" i="17"/>
  <c r="Y599" i="17"/>
  <c r="Y598" i="17"/>
  <c r="Y597" i="17"/>
  <c r="Y596" i="17"/>
  <c r="Y595" i="17"/>
  <c r="Y594" i="17"/>
  <c r="Y592" i="17"/>
  <c r="Y591" i="17"/>
  <c r="Y589" i="17"/>
  <c r="Y587" i="17"/>
  <c r="Y586" i="17"/>
  <c r="Y585" i="17"/>
  <c r="Y584" i="17"/>
  <c r="Y583" i="17"/>
  <c r="Y582" i="17"/>
  <c r="Y580" i="17"/>
  <c r="Y579" i="17"/>
  <c r="Y578" i="17"/>
  <c r="Y577" i="17"/>
  <c r="Y576" i="17"/>
  <c r="Y575" i="17"/>
  <c r="Y573" i="17"/>
  <c r="Y572" i="17"/>
  <c r="Y571" i="17"/>
  <c r="Y569" i="17"/>
  <c r="Y568" i="17"/>
  <c r="Y567" i="17"/>
  <c r="Y566" i="17"/>
  <c r="Y565" i="17"/>
  <c r="Y564" i="17"/>
  <c r="Y563" i="17"/>
  <c r="Y561" i="17"/>
  <c r="Y560" i="17"/>
  <c r="Y559" i="17"/>
  <c r="Y423" i="17"/>
  <c r="Y278" i="17"/>
  <c r="Y212" i="17"/>
  <c r="Y135" i="17"/>
  <c r="Y558" i="17"/>
  <c r="Y557" i="17"/>
  <c r="Y556" i="17"/>
  <c r="Y555" i="17"/>
  <c r="Y554" i="17"/>
  <c r="Y553" i="17"/>
  <c r="Y552" i="17"/>
  <c r="Y551" i="17"/>
  <c r="Y550" i="17"/>
  <c r="Y549" i="17"/>
  <c r="Y547" i="17"/>
  <c r="Y543" i="17"/>
  <c r="Y539" i="17"/>
  <c r="Y535" i="17"/>
  <c r="Y525" i="17"/>
  <c r="Y524" i="17"/>
  <c r="Y523" i="17"/>
  <c r="Y514" i="17"/>
  <c r="Y513" i="17"/>
  <c r="Y512" i="17"/>
  <c r="Y511" i="17"/>
  <c r="Y510" i="17"/>
  <c r="Y509" i="17"/>
  <c r="Y508" i="17"/>
  <c r="Y507" i="17"/>
  <c r="Y503" i="17"/>
  <c r="Y502" i="17"/>
  <c r="Y501" i="17"/>
  <c r="Y496" i="17"/>
  <c r="Y495" i="17"/>
  <c r="Y494" i="17"/>
  <c r="Y493" i="17"/>
  <c r="Y492" i="17"/>
  <c r="Y491" i="17"/>
  <c r="Y490" i="17"/>
  <c r="Y489" i="17"/>
  <c r="Y488" i="17"/>
  <c r="Y487" i="17"/>
  <c r="Y486" i="17"/>
  <c r="Y485" i="17"/>
  <c r="Y484" i="17"/>
  <c r="Y483" i="17"/>
  <c r="Y481" i="17"/>
  <c r="Y480" i="17"/>
  <c r="Y479" i="17"/>
  <c r="Y478" i="17"/>
  <c r="Y477" i="17"/>
  <c r="Y476" i="17"/>
  <c r="Y475" i="17"/>
  <c r="Y473" i="17"/>
  <c r="Y471" i="17"/>
  <c r="Y470" i="17"/>
  <c r="Y469" i="17"/>
  <c r="Y468" i="17"/>
  <c r="Y467" i="17"/>
  <c r="Y466" i="17"/>
  <c r="Y465" i="17"/>
  <c r="Y464" i="17"/>
  <c r="Y463" i="17"/>
  <c r="Y462" i="17"/>
  <c r="Y461" i="17"/>
  <c r="Y460" i="17"/>
  <c r="Y459" i="17"/>
  <c r="Y458" i="17"/>
  <c r="Y457" i="17"/>
  <c r="Y456" i="17"/>
  <c r="Y455" i="17"/>
  <c r="Y454" i="17"/>
  <c r="Y453" i="17"/>
  <c r="Y452" i="17"/>
  <c r="Y451" i="17"/>
  <c r="Y450" i="17"/>
  <c r="Y449" i="17"/>
  <c r="Y448" i="17"/>
  <c r="Y447" i="17"/>
  <c r="Y446" i="17"/>
  <c r="Y445" i="17"/>
  <c r="Y444" i="17"/>
  <c r="Y443" i="17"/>
  <c r="Y442" i="17"/>
  <c r="Y441" i="17"/>
  <c r="Y440" i="17"/>
  <c r="Y439" i="17"/>
  <c r="Y438" i="17"/>
  <c r="Y437" i="17"/>
  <c r="Y436" i="17"/>
  <c r="Y435" i="17"/>
  <c r="Y434" i="17"/>
  <c r="Y433" i="17"/>
  <c r="Y432" i="17"/>
  <c r="Y431" i="17"/>
  <c r="Y430" i="17"/>
  <c r="Y429" i="17"/>
  <c r="Y428" i="17"/>
  <c r="Y427" i="17"/>
  <c r="Y426" i="17"/>
  <c r="Y425" i="17"/>
  <c r="Y424" i="17"/>
  <c r="Y421" i="17"/>
  <c r="Y420" i="17"/>
  <c r="Y419" i="17"/>
  <c r="Y418" i="17"/>
  <c r="Y417" i="17"/>
  <c r="Y416" i="17"/>
  <c r="Y415" i="17"/>
  <c r="Y414" i="17"/>
  <c r="Y413" i="17"/>
  <c r="Y412" i="17"/>
  <c r="Y411" i="17"/>
  <c r="Y410" i="17"/>
  <c r="Y409" i="17"/>
  <c r="Y408" i="17"/>
  <c r="Y407" i="17"/>
  <c r="Y406" i="17"/>
  <c r="Y405" i="17"/>
  <c r="Y404" i="17"/>
  <c r="Y403" i="17"/>
  <c r="Y402" i="17"/>
  <c r="Y401" i="17"/>
  <c r="Y400" i="17"/>
  <c r="Y399" i="17"/>
  <c r="Y398" i="17"/>
  <c r="Y397" i="17"/>
  <c r="Y396" i="17"/>
  <c r="Y394" i="17"/>
  <c r="Y393" i="17"/>
  <c r="Y392" i="17"/>
  <c r="Y391" i="17"/>
  <c r="Y390" i="17"/>
  <c r="Y389" i="17"/>
  <c r="Y388" i="17"/>
  <c r="Y387" i="17"/>
  <c r="Y386" i="17"/>
  <c r="Y385" i="17"/>
  <c r="Y384" i="17"/>
  <c r="Y383" i="17"/>
  <c r="Y382" i="17"/>
  <c r="Y381" i="17"/>
  <c r="Y380" i="17"/>
  <c r="Y379" i="17"/>
  <c r="Y378" i="17"/>
  <c r="Y377" i="17"/>
  <c r="Y376" i="17"/>
  <c r="Y375" i="17"/>
  <c r="Y374" i="17"/>
  <c r="Y373" i="17"/>
  <c r="Y372" i="17"/>
  <c r="Y371" i="17"/>
  <c r="Y370" i="17"/>
  <c r="Y369" i="17"/>
  <c r="Y368" i="17"/>
  <c r="Y367" i="17"/>
  <c r="Y366" i="17"/>
  <c r="Y365" i="17"/>
  <c r="Y364" i="17"/>
  <c r="Y362" i="17"/>
  <c r="Y361" i="17"/>
  <c r="Y360" i="17"/>
  <c r="Y359" i="17"/>
  <c r="Y358" i="17"/>
  <c r="Y357" i="17"/>
  <c r="Y356" i="17"/>
  <c r="Y355" i="17"/>
  <c r="Y354" i="17"/>
  <c r="Y353" i="17"/>
  <c r="Y352" i="17"/>
  <c r="Y351" i="17"/>
  <c r="Y350" i="17"/>
  <c r="Y349" i="17"/>
  <c r="Y348" i="17"/>
  <c r="Y347" i="17"/>
  <c r="Y346" i="17"/>
  <c r="Y345" i="17"/>
  <c r="Y344" i="17"/>
  <c r="Y343" i="17"/>
  <c r="Y342" i="17"/>
  <c r="Y341" i="17"/>
  <c r="Y340" i="17"/>
  <c r="Y339" i="17"/>
  <c r="Y338" i="17"/>
  <c r="Y337" i="17"/>
  <c r="Y336" i="17"/>
  <c r="Y335" i="17"/>
  <c r="Y334" i="17"/>
  <c r="Y333" i="17"/>
  <c r="Y332" i="17"/>
  <c r="Y331" i="17"/>
  <c r="Y330" i="17"/>
  <c r="Y329" i="17"/>
  <c r="Y328" i="17"/>
  <c r="Y327" i="17"/>
  <c r="Y326" i="17"/>
  <c r="Y325" i="17"/>
  <c r="Y324" i="17"/>
  <c r="Y323" i="17"/>
  <c r="Y322" i="17"/>
  <c r="Y321" i="17"/>
  <c r="Y320" i="17"/>
  <c r="Y319" i="17"/>
  <c r="Y318" i="17"/>
  <c r="Y317" i="17"/>
  <c r="Y316" i="17"/>
  <c r="Y315" i="17"/>
  <c r="Y314" i="17"/>
  <c r="Y313" i="17"/>
  <c r="Y312" i="17"/>
  <c r="Y311" i="17"/>
  <c r="Y310" i="17"/>
  <c r="Y309" i="17"/>
  <c r="Y308" i="17"/>
  <c r="Y307" i="17"/>
  <c r="Y306" i="17"/>
  <c r="Y304" i="17"/>
  <c r="Y303" i="17"/>
  <c r="Y302" i="17"/>
  <c r="Y301" i="17"/>
  <c r="Y299" i="17"/>
  <c r="Y298" i="17"/>
  <c r="Y296" i="17"/>
  <c r="Y295" i="17"/>
  <c r="Y292" i="17"/>
  <c r="Y291" i="17"/>
  <c r="Y290" i="17"/>
  <c r="Y289" i="17"/>
  <c r="Y288" i="17"/>
  <c r="Y287" i="17"/>
  <c r="Y286" i="17"/>
  <c r="Y285" i="17"/>
  <c r="Y284" i="17"/>
  <c r="Y283" i="17"/>
  <c r="Y282" i="17"/>
  <c r="Y281" i="17"/>
  <c r="Y280" i="17"/>
  <c r="Y279" i="17"/>
  <c r="Y277" i="17"/>
  <c r="Y276" i="17"/>
  <c r="Y275" i="17"/>
  <c r="Y274" i="17"/>
  <c r="Y273" i="17"/>
  <c r="Y271" i="17"/>
  <c r="Y270" i="17"/>
  <c r="Y269" i="17"/>
  <c r="Y268" i="17"/>
  <c r="Y267" i="17"/>
  <c r="Y266" i="17"/>
  <c r="Y265" i="17"/>
  <c r="Y264" i="17"/>
  <c r="Y263" i="17"/>
  <c r="Y261" i="17"/>
  <c r="Y260" i="17"/>
  <c r="Y259" i="17"/>
  <c r="Y258" i="17"/>
  <c r="Y257" i="17"/>
  <c r="Y256" i="17"/>
  <c r="Y255" i="17"/>
  <c r="Y254" i="17"/>
  <c r="Y253" i="17"/>
  <c r="Y252" i="17"/>
  <c r="Y251" i="17"/>
  <c r="Y250" i="17"/>
  <c r="Y249" i="17"/>
  <c r="Y248" i="17"/>
  <c r="Y247" i="17"/>
  <c r="Y246" i="17"/>
  <c r="Y245" i="17"/>
  <c r="Y244" i="17"/>
  <c r="Y243" i="17"/>
  <c r="Y242" i="17"/>
  <c r="Y240" i="17"/>
  <c r="Y239" i="17"/>
  <c r="Y238" i="17"/>
  <c r="Y237" i="17"/>
  <c r="Y236" i="17"/>
  <c r="Y235" i="17"/>
  <c r="Y234" i="17"/>
  <c r="Y233" i="17"/>
  <c r="Y232" i="17"/>
  <c r="Y231" i="17"/>
  <c r="Y230" i="17"/>
  <c r="Y229" i="17"/>
  <c r="Y227" i="17"/>
  <c r="Y226" i="17"/>
  <c r="Y225" i="17"/>
  <c r="Y224" i="17"/>
  <c r="Y223" i="17"/>
  <c r="Y222" i="17"/>
  <c r="Y221" i="17"/>
  <c r="Y220" i="17"/>
  <c r="Y219" i="17"/>
  <c r="Y218" i="17"/>
  <c r="Y217" i="17"/>
  <c r="Y216" i="17"/>
  <c r="Y215" i="17"/>
  <c r="Y214" i="17"/>
  <c r="Y213" i="17"/>
  <c r="Y211" i="17"/>
  <c r="Y210" i="17"/>
  <c r="Y209" i="17"/>
  <c r="Y208" i="17"/>
  <c r="Y207" i="17"/>
  <c r="Y206" i="17"/>
  <c r="Y205" i="17"/>
  <c r="Y204" i="17"/>
  <c r="Y203" i="17"/>
  <c r="Y202" i="17"/>
  <c r="Y200" i="17"/>
  <c r="Y199" i="17"/>
  <c r="Y198" i="17"/>
  <c r="Y197" i="17"/>
  <c r="Y196" i="17"/>
  <c r="Y195" i="17"/>
  <c r="Y194" i="17"/>
  <c r="Y193" i="17"/>
  <c r="Y192" i="17"/>
  <c r="Y191" i="17"/>
  <c r="Y190" i="17"/>
  <c r="Y189" i="17"/>
  <c r="Y188" i="17"/>
  <c r="Y187" i="17"/>
  <c r="Y186" i="17"/>
  <c r="Y185" i="17"/>
  <c r="Y184" i="17"/>
  <c r="Y183" i="17"/>
  <c r="Y182" i="17"/>
  <c r="Y181" i="17"/>
  <c r="Y180" i="17"/>
  <c r="Y179" i="17"/>
  <c r="Y178" i="17"/>
  <c r="Y177" i="17"/>
  <c r="Y176" i="17"/>
  <c r="Y175" i="17"/>
  <c r="Y174" i="17"/>
  <c r="Y173" i="17"/>
  <c r="Y172" i="17"/>
  <c r="Y171" i="17"/>
  <c r="Y170" i="17"/>
  <c r="Y169" i="17"/>
  <c r="Y168" i="17"/>
  <c r="Y167" i="17"/>
  <c r="Y166" i="17"/>
  <c r="Y165" i="17"/>
  <c r="Y164" i="17"/>
  <c r="Y163" i="17"/>
  <c r="Y162" i="17"/>
  <c r="Y161" i="17"/>
  <c r="Y160" i="17"/>
  <c r="Y159" i="17"/>
  <c r="Y158" i="17"/>
  <c r="Y157" i="17"/>
  <c r="Y155" i="17"/>
  <c r="Y154" i="17"/>
  <c r="Y153" i="17"/>
  <c r="Y152" i="17"/>
  <c r="Y151" i="17"/>
  <c r="Y150" i="17"/>
  <c r="Y149" i="17"/>
  <c r="Y148" i="17"/>
  <c r="Y147" i="17"/>
  <c r="Y146" i="17"/>
  <c r="Y145" i="17"/>
  <c r="Y144" i="17"/>
  <c r="Y143" i="17"/>
  <c r="Y142" i="17"/>
  <c r="Y141" i="17"/>
  <c r="Y140" i="17"/>
  <c r="Y139" i="17"/>
  <c r="Y138" i="17"/>
  <c r="Y137" i="17"/>
  <c r="Y136" i="17"/>
  <c r="Y134" i="17"/>
  <c r="Y133" i="17"/>
  <c r="Y132" i="17"/>
  <c r="Y131" i="17"/>
  <c r="Y130" i="17"/>
  <c r="Y129" i="17"/>
  <c r="Y128" i="17"/>
  <c r="Y127" i="17"/>
  <c r="Y126" i="17"/>
  <c r="Y125" i="17"/>
  <c r="Y124" i="17"/>
  <c r="Y123" i="17"/>
  <c r="Y122" i="17"/>
  <c r="Y121" i="17"/>
  <c r="Y120" i="17"/>
  <c r="Y119" i="17"/>
  <c r="Y118" i="17"/>
  <c r="Y117" i="17"/>
  <c r="Y116" i="17"/>
  <c r="Y115" i="17"/>
  <c r="Y114" i="17"/>
  <c r="Y113" i="17"/>
  <c r="Y112" i="17"/>
  <c r="Y111" i="17"/>
  <c r="Y110" i="17"/>
  <c r="Y109" i="17"/>
  <c r="Y108" i="17"/>
  <c r="Y107" i="17"/>
  <c r="Y106" i="17"/>
  <c r="Y105" i="17"/>
  <c r="Y104" i="17"/>
  <c r="Y103" i="17"/>
  <c r="Y102" i="17"/>
  <c r="Y101" i="17"/>
  <c r="Y100" i="17"/>
  <c r="Y99" i="17"/>
  <c r="Y97" i="17"/>
  <c r="Y96" i="17"/>
  <c r="Y95" i="17"/>
  <c r="Y94" i="17"/>
  <c r="Y93" i="17"/>
  <c r="Y92" i="17"/>
  <c r="Y91" i="17"/>
  <c r="Y90" i="17"/>
  <c r="Y89" i="17"/>
  <c r="Y88" i="17"/>
  <c r="Y87" i="17"/>
  <c r="Y86" i="17"/>
  <c r="Y85" i="17"/>
  <c r="Y84" i="17"/>
  <c r="Y83" i="17"/>
  <c r="Y82" i="17"/>
  <c r="Y81" i="17"/>
  <c r="Y80" i="17"/>
  <c r="Y79" i="17"/>
  <c r="Y78" i="17"/>
  <c r="Y77" i="17"/>
  <c r="Y76" i="17"/>
  <c r="Y74" i="17"/>
  <c r="Y73" i="17"/>
  <c r="Y72" i="17"/>
  <c r="Y71" i="17"/>
  <c r="Y70" i="17"/>
  <c r="Y69" i="17"/>
  <c r="Y68" i="17"/>
  <c r="Y67" i="17"/>
  <c r="Y66" i="17"/>
  <c r="Y65" i="17"/>
  <c r="Y64" i="17"/>
  <c r="Y63" i="17"/>
  <c r="Y62" i="17"/>
  <c r="Y61" i="17"/>
  <c r="Y60" i="17"/>
  <c r="Y59" i="17"/>
  <c r="Y58" i="17"/>
  <c r="Y57" i="17"/>
  <c r="Y56" i="17"/>
  <c r="Y55" i="17"/>
  <c r="Y54" i="17"/>
  <c r="Y53" i="17"/>
  <c r="Y52" i="17"/>
  <c r="Y51" i="17"/>
  <c r="Y50" i="17"/>
  <c r="Y49" i="17"/>
  <c r="Y46" i="17"/>
  <c r="Y45" i="17"/>
  <c r="Y44" i="17"/>
  <c r="Y43" i="17"/>
  <c r="Y42" i="17"/>
  <c r="Y41" i="17"/>
  <c r="Y40" i="17"/>
  <c r="Y39" i="17"/>
  <c r="Y38" i="17"/>
  <c r="Y37" i="17"/>
  <c r="Y36" i="17"/>
  <c r="Y35" i="17"/>
  <c r="Y33" i="17"/>
  <c r="Y32" i="17"/>
  <c r="Y31" i="17"/>
  <c r="Y30" i="17"/>
  <c r="Y29" i="17"/>
  <c r="Y28" i="17"/>
  <c r="Y27" i="17"/>
  <c r="Y26" i="17"/>
  <c r="Y25" i="17"/>
  <c r="Y24" i="17"/>
  <c r="Y23" i="17"/>
  <c r="Y22" i="17"/>
  <c r="Y21" i="17"/>
  <c r="Y20" i="17"/>
  <c r="Y19" i="17"/>
  <c r="Y18" i="17"/>
  <c r="Y16" i="17"/>
  <c r="Y15" i="17"/>
  <c r="Y14" i="17"/>
  <c r="Y13" i="17"/>
  <c r="Y12" i="17"/>
  <c r="Y11" i="17"/>
  <c r="Y10" i="17"/>
  <c r="Y9" i="17"/>
  <c r="Y8" i="17"/>
  <c r="Y7" i="17"/>
  <c r="Y6" i="17"/>
  <c r="U7" i="17" l="1"/>
  <c r="V7" i="17"/>
  <c r="W7" i="17"/>
  <c r="U8" i="17"/>
  <c r="V8" i="17"/>
  <c r="W8" i="17"/>
  <c r="U9" i="17"/>
  <c r="V9" i="17"/>
  <c r="W9" i="17"/>
  <c r="U10" i="17"/>
  <c r="V10" i="17"/>
  <c r="W10" i="17"/>
  <c r="U11" i="17"/>
  <c r="V11" i="17"/>
  <c r="W11" i="17"/>
  <c r="U12" i="17"/>
  <c r="V12" i="17"/>
  <c r="W12" i="17"/>
  <c r="U13" i="17"/>
  <c r="V13" i="17"/>
  <c r="W13" i="17"/>
  <c r="U14" i="17"/>
  <c r="V14" i="17"/>
  <c r="W14" i="17"/>
  <c r="U15" i="17"/>
  <c r="V15" i="17"/>
  <c r="W15" i="17"/>
  <c r="U16" i="17"/>
  <c r="V16" i="17"/>
  <c r="W16" i="17"/>
  <c r="U18" i="17"/>
  <c r="V18" i="17"/>
  <c r="W18" i="17"/>
  <c r="U19" i="17"/>
  <c r="V19" i="17"/>
  <c r="W19" i="17"/>
  <c r="U20" i="17"/>
  <c r="V20" i="17"/>
  <c r="W20" i="17"/>
  <c r="U21" i="17"/>
  <c r="V21" i="17"/>
  <c r="W21" i="17"/>
  <c r="U22" i="17"/>
  <c r="V22" i="17"/>
  <c r="W22" i="17"/>
  <c r="U23" i="17"/>
  <c r="V23" i="17"/>
  <c r="W23" i="17"/>
  <c r="U24" i="17"/>
  <c r="V24" i="17"/>
  <c r="W24" i="17"/>
  <c r="U25" i="17"/>
  <c r="V25" i="17"/>
  <c r="W25" i="17"/>
  <c r="U26" i="17"/>
  <c r="V26" i="17"/>
  <c r="W26" i="17"/>
  <c r="U27" i="17"/>
  <c r="V27" i="17"/>
  <c r="W27" i="17"/>
  <c r="U28" i="17"/>
  <c r="V28" i="17"/>
  <c r="W28" i="17"/>
  <c r="U29" i="17"/>
  <c r="V29" i="17"/>
  <c r="W29" i="17"/>
  <c r="U30" i="17"/>
  <c r="V30" i="17"/>
  <c r="W30" i="17"/>
  <c r="U31" i="17"/>
  <c r="V31" i="17"/>
  <c r="W31" i="17"/>
  <c r="U32" i="17"/>
  <c r="V32" i="17"/>
  <c r="W32" i="17"/>
  <c r="U33" i="17"/>
  <c r="V33" i="17"/>
  <c r="W33" i="17"/>
  <c r="U35" i="17"/>
  <c r="V35" i="17"/>
  <c r="W35" i="17"/>
  <c r="U36" i="17"/>
  <c r="V36" i="17"/>
  <c r="W36" i="17"/>
  <c r="U37" i="17"/>
  <c r="V37" i="17"/>
  <c r="W37" i="17"/>
  <c r="U38" i="17"/>
  <c r="V38" i="17"/>
  <c r="W38" i="17"/>
  <c r="U39" i="17"/>
  <c r="V39" i="17"/>
  <c r="W39" i="17"/>
  <c r="U40" i="17"/>
  <c r="V40" i="17"/>
  <c r="W40" i="17"/>
  <c r="U41" i="17"/>
  <c r="V41" i="17"/>
  <c r="W41" i="17"/>
  <c r="U42" i="17"/>
  <c r="V42" i="17"/>
  <c r="W42" i="17"/>
  <c r="U43" i="17"/>
  <c r="V43" i="17"/>
  <c r="W43" i="17"/>
  <c r="U44" i="17"/>
  <c r="V44" i="17"/>
  <c r="W44" i="17"/>
  <c r="U45" i="17"/>
  <c r="V45" i="17"/>
  <c r="W45" i="17"/>
  <c r="U46" i="17"/>
  <c r="V46" i="17"/>
  <c r="W46" i="17"/>
  <c r="U47" i="17"/>
  <c r="V47" i="17"/>
  <c r="W47" i="17"/>
  <c r="Y47" i="17" s="1"/>
  <c r="U49" i="17"/>
  <c r="V49" i="17"/>
  <c r="W49" i="17"/>
  <c r="U50" i="17"/>
  <c r="V50" i="17"/>
  <c r="W50" i="17"/>
  <c r="U51" i="17"/>
  <c r="V51" i="17"/>
  <c r="W51" i="17"/>
  <c r="U52" i="17"/>
  <c r="V52" i="17"/>
  <c r="W52" i="17"/>
  <c r="U53" i="17"/>
  <c r="V53" i="17"/>
  <c r="W53" i="17"/>
  <c r="U54" i="17"/>
  <c r="V54" i="17"/>
  <c r="W54" i="17"/>
  <c r="U55" i="17"/>
  <c r="V55" i="17"/>
  <c r="W55" i="17"/>
  <c r="U56" i="17"/>
  <c r="V56" i="17"/>
  <c r="W56" i="17"/>
  <c r="U57" i="17"/>
  <c r="V57" i="17"/>
  <c r="W57" i="17"/>
  <c r="U58" i="17"/>
  <c r="V58" i="17"/>
  <c r="W58" i="17"/>
  <c r="U59" i="17"/>
  <c r="V59" i="17"/>
  <c r="W59" i="17"/>
  <c r="U60" i="17"/>
  <c r="V60" i="17"/>
  <c r="W60" i="17"/>
  <c r="U61" i="17"/>
  <c r="V61" i="17"/>
  <c r="W61" i="17"/>
  <c r="U62" i="17"/>
  <c r="V62" i="17"/>
  <c r="W62" i="17"/>
  <c r="U63" i="17"/>
  <c r="V63" i="17"/>
  <c r="W63" i="17"/>
  <c r="U64" i="17"/>
  <c r="V64" i="17"/>
  <c r="W64" i="17"/>
  <c r="U65" i="17"/>
  <c r="V65" i="17"/>
  <c r="W65" i="17"/>
  <c r="U66" i="17"/>
  <c r="V66" i="17"/>
  <c r="W66" i="17"/>
  <c r="U67" i="17"/>
  <c r="V67" i="17"/>
  <c r="W67" i="17"/>
  <c r="U68" i="17"/>
  <c r="V68" i="17"/>
  <c r="W68" i="17"/>
  <c r="U69" i="17"/>
  <c r="V69" i="17"/>
  <c r="W69" i="17"/>
  <c r="U70" i="17"/>
  <c r="V70" i="17"/>
  <c r="W70" i="17"/>
  <c r="U71" i="17"/>
  <c r="V71" i="17"/>
  <c r="W71" i="17"/>
  <c r="U72" i="17"/>
  <c r="V72" i="17"/>
  <c r="W72" i="17"/>
  <c r="U73" i="17"/>
  <c r="V73" i="17"/>
  <c r="W73" i="17"/>
  <c r="U74" i="17"/>
  <c r="V74" i="17"/>
  <c r="W74" i="17"/>
  <c r="U76" i="17"/>
  <c r="V76" i="17"/>
  <c r="W76" i="17"/>
  <c r="U77" i="17"/>
  <c r="V77" i="17"/>
  <c r="W77" i="17"/>
  <c r="U78" i="17"/>
  <c r="V78" i="17"/>
  <c r="W78" i="17"/>
  <c r="U79" i="17"/>
  <c r="V79" i="17"/>
  <c r="W79" i="17"/>
  <c r="U80" i="17"/>
  <c r="V80" i="17"/>
  <c r="W80" i="17"/>
  <c r="U81" i="17"/>
  <c r="V81" i="17"/>
  <c r="W81" i="17"/>
  <c r="U82" i="17"/>
  <c r="V82" i="17"/>
  <c r="W82" i="17"/>
  <c r="U83" i="17"/>
  <c r="V83" i="17"/>
  <c r="W83" i="17"/>
  <c r="U84" i="17"/>
  <c r="V84" i="17"/>
  <c r="W84" i="17"/>
  <c r="U85" i="17"/>
  <c r="V85" i="17"/>
  <c r="W85" i="17"/>
  <c r="U86" i="17"/>
  <c r="V86" i="17"/>
  <c r="W86" i="17"/>
  <c r="U87" i="17"/>
  <c r="V87" i="17"/>
  <c r="W87" i="17"/>
  <c r="U88" i="17"/>
  <c r="V88" i="17"/>
  <c r="W88" i="17"/>
  <c r="U89" i="17"/>
  <c r="V89" i="17"/>
  <c r="W89" i="17"/>
  <c r="U90" i="17"/>
  <c r="V90" i="17"/>
  <c r="W90" i="17"/>
  <c r="U91" i="17"/>
  <c r="V91" i="17"/>
  <c r="W91" i="17"/>
  <c r="U92" i="17"/>
  <c r="V92" i="17"/>
  <c r="W92" i="17"/>
  <c r="U93" i="17"/>
  <c r="V93" i="17"/>
  <c r="W93" i="17"/>
  <c r="U94" i="17"/>
  <c r="V94" i="17"/>
  <c r="W94" i="17"/>
  <c r="U95" i="17"/>
  <c r="V95" i="17"/>
  <c r="W95" i="17"/>
  <c r="U96" i="17"/>
  <c r="V96" i="17"/>
  <c r="W96" i="17"/>
  <c r="U97" i="17"/>
  <c r="V97" i="17"/>
  <c r="W97" i="17"/>
  <c r="U99" i="17"/>
  <c r="V99" i="17"/>
  <c r="W99" i="17"/>
  <c r="U100" i="17"/>
  <c r="V100" i="17"/>
  <c r="W100" i="17"/>
  <c r="U101" i="17"/>
  <c r="V101" i="17"/>
  <c r="W101" i="17"/>
  <c r="U102" i="17"/>
  <c r="V102" i="17"/>
  <c r="W102" i="17"/>
  <c r="U103" i="17"/>
  <c r="V103" i="17"/>
  <c r="W103" i="17"/>
  <c r="U104" i="17"/>
  <c r="V104" i="17"/>
  <c r="W104" i="17"/>
  <c r="U105" i="17"/>
  <c r="V105" i="17"/>
  <c r="W105" i="17"/>
  <c r="U106" i="17"/>
  <c r="V106" i="17"/>
  <c r="W106" i="17"/>
  <c r="U107" i="17"/>
  <c r="V107" i="17"/>
  <c r="W107" i="17"/>
  <c r="U108" i="17"/>
  <c r="V108" i="17"/>
  <c r="W108" i="17"/>
  <c r="U109" i="17"/>
  <c r="V109" i="17"/>
  <c r="W109" i="17"/>
  <c r="U110" i="17"/>
  <c r="V110" i="17"/>
  <c r="W110" i="17"/>
  <c r="U111" i="17"/>
  <c r="V111" i="17"/>
  <c r="W111" i="17"/>
  <c r="U112" i="17"/>
  <c r="V112" i="17"/>
  <c r="W112" i="17"/>
  <c r="U113" i="17"/>
  <c r="V113" i="17"/>
  <c r="W113" i="17"/>
  <c r="U114" i="17"/>
  <c r="V114" i="17"/>
  <c r="W114" i="17"/>
  <c r="U115" i="17"/>
  <c r="V115" i="17"/>
  <c r="W115" i="17"/>
  <c r="U116" i="17"/>
  <c r="V116" i="17"/>
  <c r="W116" i="17"/>
  <c r="U117" i="17"/>
  <c r="V117" i="17"/>
  <c r="W117" i="17"/>
  <c r="U118" i="17"/>
  <c r="V118" i="17"/>
  <c r="W118" i="17"/>
  <c r="U119" i="17"/>
  <c r="V119" i="17"/>
  <c r="W119" i="17"/>
  <c r="U120" i="17"/>
  <c r="V120" i="17"/>
  <c r="W120" i="17"/>
  <c r="U121" i="17"/>
  <c r="V121" i="17"/>
  <c r="W121" i="17"/>
  <c r="U122" i="17"/>
  <c r="V122" i="17"/>
  <c r="W122" i="17"/>
  <c r="U123" i="17"/>
  <c r="V123" i="17"/>
  <c r="W123" i="17"/>
  <c r="U124" i="17"/>
  <c r="V124" i="17"/>
  <c r="W124" i="17"/>
  <c r="U125" i="17"/>
  <c r="V125" i="17"/>
  <c r="W125" i="17"/>
  <c r="U126" i="17"/>
  <c r="V126" i="17"/>
  <c r="W126" i="17"/>
  <c r="U127" i="17"/>
  <c r="V127" i="17"/>
  <c r="W127" i="17"/>
  <c r="U128" i="17"/>
  <c r="V128" i="17"/>
  <c r="W128" i="17"/>
  <c r="U129" i="17"/>
  <c r="V129" i="17"/>
  <c r="W129" i="17"/>
  <c r="U130" i="17"/>
  <c r="V130" i="17"/>
  <c r="W130" i="17"/>
  <c r="U131" i="17"/>
  <c r="V131" i="17"/>
  <c r="W131" i="17"/>
  <c r="U132" i="17"/>
  <c r="V132" i="17"/>
  <c r="W132" i="17"/>
  <c r="U133" i="17"/>
  <c r="V133" i="17"/>
  <c r="W133" i="17"/>
  <c r="U134" i="17"/>
  <c r="V134" i="17"/>
  <c r="W134" i="17"/>
  <c r="U136" i="17"/>
  <c r="V136" i="17"/>
  <c r="W136" i="17"/>
  <c r="U137" i="17"/>
  <c r="V137" i="17"/>
  <c r="W137" i="17"/>
  <c r="U138" i="17"/>
  <c r="V138" i="17"/>
  <c r="W138" i="17"/>
  <c r="U139" i="17"/>
  <c r="V139" i="17"/>
  <c r="W139" i="17"/>
  <c r="U140" i="17"/>
  <c r="V140" i="17"/>
  <c r="W140" i="17"/>
  <c r="U141" i="17"/>
  <c r="V141" i="17"/>
  <c r="W141" i="17"/>
  <c r="U142" i="17"/>
  <c r="V142" i="17"/>
  <c r="W142" i="17"/>
  <c r="U143" i="17"/>
  <c r="V143" i="17"/>
  <c r="W143" i="17"/>
  <c r="U144" i="17"/>
  <c r="V144" i="17"/>
  <c r="W144" i="17"/>
  <c r="U145" i="17"/>
  <c r="V145" i="17"/>
  <c r="W145" i="17"/>
  <c r="U146" i="17"/>
  <c r="V146" i="17"/>
  <c r="W146" i="17"/>
  <c r="U147" i="17"/>
  <c r="V147" i="17"/>
  <c r="W147" i="17"/>
  <c r="U148" i="17"/>
  <c r="V148" i="17"/>
  <c r="W148" i="17"/>
  <c r="U149" i="17"/>
  <c r="V149" i="17"/>
  <c r="W149" i="17"/>
  <c r="U150" i="17"/>
  <c r="V150" i="17"/>
  <c r="W150" i="17"/>
  <c r="U151" i="17"/>
  <c r="V151" i="17"/>
  <c r="W151" i="17"/>
  <c r="U152" i="17"/>
  <c r="V152" i="17"/>
  <c r="W152" i="17"/>
  <c r="U153" i="17"/>
  <c r="V153" i="17"/>
  <c r="W153" i="17"/>
  <c r="U154" i="17"/>
  <c r="V154" i="17"/>
  <c r="W154" i="17"/>
  <c r="U155" i="17"/>
  <c r="V155" i="17"/>
  <c r="W155" i="17"/>
  <c r="U157" i="17"/>
  <c r="V157" i="17"/>
  <c r="W157" i="17"/>
  <c r="U158" i="17"/>
  <c r="V158" i="17"/>
  <c r="W158" i="17"/>
  <c r="U159" i="17"/>
  <c r="V159" i="17"/>
  <c r="W159" i="17"/>
  <c r="U160" i="17"/>
  <c r="V160" i="17"/>
  <c r="W160" i="17"/>
  <c r="U161" i="17"/>
  <c r="V161" i="17"/>
  <c r="W161" i="17"/>
  <c r="U162" i="17"/>
  <c r="V162" i="17"/>
  <c r="W162" i="17"/>
  <c r="U163" i="17"/>
  <c r="V163" i="17"/>
  <c r="W163" i="17"/>
  <c r="U164" i="17"/>
  <c r="V164" i="17"/>
  <c r="W164" i="17"/>
  <c r="U165" i="17"/>
  <c r="V165" i="17"/>
  <c r="W165" i="17"/>
  <c r="U166" i="17"/>
  <c r="V166" i="17"/>
  <c r="W166" i="17"/>
  <c r="U167" i="17"/>
  <c r="V167" i="17"/>
  <c r="W167" i="17"/>
  <c r="U168" i="17"/>
  <c r="V168" i="17"/>
  <c r="W168" i="17"/>
  <c r="U169" i="17"/>
  <c r="V169" i="17"/>
  <c r="W169" i="17"/>
  <c r="U170" i="17"/>
  <c r="V170" i="17"/>
  <c r="W170" i="17"/>
  <c r="U171" i="17"/>
  <c r="V171" i="17"/>
  <c r="W171" i="17"/>
  <c r="U172" i="17"/>
  <c r="V172" i="17"/>
  <c r="W172" i="17"/>
  <c r="U173" i="17"/>
  <c r="V173" i="17"/>
  <c r="W173" i="17"/>
  <c r="U174" i="17"/>
  <c r="V174" i="17"/>
  <c r="W174" i="17"/>
  <c r="U175" i="17"/>
  <c r="V175" i="17"/>
  <c r="W175" i="17"/>
  <c r="U176" i="17"/>
  <c r="V176" i="17"/>
  <c r="W176" i="17"/>
  <c r="U177" i="17"/>
  <c r="V177" i="17"/>
  <c r="W177" i="17"/>
  <c r="U178" i="17"/>
  <c r="V178" i="17"/>
  <c r="W178" i="17"/>
  <c r="U179" i="17"/>
  <c r="V179" i="17"/>
  <c r="W179" i="17"/>
  <c r="U180" i="17"/>
  <c r="V180" i="17"/>
  <c r="W180" i="17"/>
  <c r="U181" i="17"/>
  <c r="V181" i="17"/>
  <c r="W181" i="17"/>
  <c r="U182" i="17"/>
  <c r="V182" i="17"/>
  <c r="W182" i="17"/>
  <c r="U183" i="17"/>
  <c r="V183" i="17"/>
  <c r="W183" i="17"/>
  <c r="U184" i="17"/>
  <c r="V184" i="17"/>
  <c r="W184" i="17"/>
  <c r="U185" i="17"/>
  <c r="V185" i="17"/>
  <c r="W185" i="17"/>
  <c r="U186" i="17"/>
  <c r="V186" i="17"/>
  <c r="W186" i="17"/>
  <c r="U187" i="17"/>
  <c r="V187" i="17"/>
  <c r="W187" i="17"/>
  <c r="U188" i="17"/>
  <c r="V188" i="17"/>
  <c r="W188" i="17"/>
  <c r="U189" i="17"/>
  <c r="V189" i="17"/>
  <c r="W189" i="17"/>
  <c r="U190" i="17"/>
  <c r="V190" i="17"/>
  <c r="W190" i="17"/>
  <c r="U191" i="17"/>
  <c r="V191" i="17"/>
  <c r="W191" i="17"/>
  <c r="U192" i="17"/>
  <c r="V192" i="17"/>
  <c r="W192" i="17"/>
  <c r="U193" i="17"/>
  <c r="V193" i="17"/>
  <c r="W193" i="17"/>
  <c r="U194" i="17"/>
  <c r="V194" i="17"/>
  <c r="W194" i="17"/>
  <c r="U195" i="17"/>
  <c r="V195" i="17"/>
  <c r="W195" i="17"/>
  <c r="U196" i="17"/>
  <c r="V196" i="17"/>
  <c r="W196" i="17"/>
  <c r="U197" i="17"/>
  <c r="V197" i="17"/>
  <c r="W197" i="17"/>
  <c r="U198" i="17"/>
  <c r="V198" i="17"/>
  <c r="W198" i="17"/>
  <c r="U199" i="17"/>
  <c r="V199" i="17"/>
  <c r="W199" i="17"/>
  <c r="U200" i="17"/>
  <c r="V200" i="17"/>
  <c r="W200" i="17"/>
  <c r="U202" i="17"/>
  <c r="V202" i="17"/>
  <c r="W202" i="17"/>
  <c r="U203" i="17"/>
  <c r="V203" i="17"/>
  <c r="W203" i="17"/>
  <c r="U204" i="17"/>
  <c r="V204" i="17"/>
  <c r="W204" i="17"/>
  <c r="U205" i="17"/>
  <c r="V205" i="17"/>
  <c r="W205" i="17"/>
  <c r="U206" i="17"/>
  <c r="V206" i="17"/>
  <c r="W206" i="17"/>
  <c r="U207" i="17"/>
  <c r="V207" i="17"/>
  <c r="W207" i="17"/>
  <c r="U208" i="17"/>
  <c r="V208" i="17"/>
  <c r="W208" i="17"/>
  <c r="U209" i="17"/>
  <c r="V209" i="17"/>
  <c r="W209" i="17"/>
  <c r="U210" i="17"/>
  <c r="V210" i="17"/>
  <c r="W210" i="17"/>
  <c r="U211" i="17"/>
  <c r="V211" i="17"/>
  <c r="W211" i="17"/>
  <c r="U213" i="17"/>
  <c r="V213" i="17"/>
  <c r="W213" i="17"/>
  <c r="U214" i="17"/>
  <c r="V214" i="17"/>
  <c r="W214" i="17"/>
  <c r="U215" i="17"/>
  <c r="V215" i="17"/>
  <c r="W215" i="17"/>
  <c r="U216" i="17"/>
  <c r="V216" i="17"/>
  <c r="W216" i="17"/>
  <c r="U217" i="17"/>
  <c r="V217" i="17"/>
  <c r="W217" i="17"/>
  <c r="U218" i="17"/>
  <c r="V218" i="17"/>
  <c r="W218" i="17"/>
  <c r="U219" i="17"/>
  <c r="V219" i="17"/>
  <c r="W219" i="17"/>
  <c r="U220" i="17"/>
  <c r="V220" i="17"/>
  <c r="W220" i="17"/>
  <c r="U221" i="17"/>
  <c r="V221" i="17"/>
  <c r="W221" i="17"/>
  <c r="U222" i="17"/>
  <c r="V222" i="17"/>
  <c r="W222" i="17"/>
  <c r="U223" i="17"/>
  <c r="V223" i="17"/>
  <c r="W223" i="17"/>
  <c r="U224" i="17"/>
  <c r="V224" i="17"/>
  <c r="W224" i="17"/>
  <c r="U225" i="17"/>
  <c r="V225" i="17"/>
  <c r="W225" i="17"/>
  <c r="U226" i="17"/>
  <c r="V226" i="17"/>
  <c r="W226" i="17"/>
  <c r="U227" i="17"/>
  <c r="V227" i="17"/>
  <c r="W227" i="17"/>
  <c r="U229" i="17"/>
  <c r="V229" i="17"/>
  <c r="W229" i="17"/>
  <c r="U230" i="17"/>
  <c r="V230" i="17"/>
  <c r="W230" i="17"/>
  <c r="U231" i="17"/>
  <c r="V231" i="17"/>
  <c r="W231" i="17"/>
  <c r="U232" i="17"/>
  <c r="V232" i="17"/>
  <c r="W232" i="17"/>
  <c r="U233" i="17"/>
  <c r="V233" i="17"/>
  <c r="W233" i="17"/>
  <c r="U234" i="17"/>
  <c r="V234" i="17"/>
  <c r="W234" i="17"/>
  <c r="U235" i="17"/>
  <c r="V235" i="17"/>
  <c r="W235" i="17"/>
  <c r="U236" i="17"/>
  <c r="V236" i="17"/>
  <c r="W236" i="17"/>
  <c r="U237" i="17"/>
  <c r="V237" i="17"/>
  <c r="W237" i="17"/>
  <c r="U238" i="17"/>
  <c r="V238" i="17"/>
  <c r="W238" i="17"/>
  <c r="U239" i="17"/>
  <c r="V239" i="17"/>
  <c r="W239" i="17"/>
  <c r="U240" i="17"/>
  <c r="V240" i="17"/>
  <c r="W240" i="17"/>
  <c r="U242" i="17"/>
  <c r="V242" i="17"/>
  <c r="W242" i="17"/>
  <c r="U243" i="17"/>
  <c r="V243" i="17"/>
  <c r="W243" i="17"/>
  <c r="U244" i="17"/>
  <c r="V244" i="17"/>
  <c r="W244" i="17"/>
  <c r="U245" i="17"/>
  <c r="V245" i="17"/>
  <c r="W245" i="17"/>
  <c r="U246" i="17"/>
  <c r="V246" i="17"/>
  <c r="W246" i="17"/>
  <c r="U247" i="17"/>
  <c r="V247" i="17"/>
  <c r="W247" i="17"/>
  <c r="U248" i="17"/>
  <c r="V248" i="17"/>
  <c r="W248" i="17"/>
  <c r="U249" i="17"/>
  <c r="V249" i="17"/>
  <c r="W249" i="17"/>
  <c r="U250" i="17"/>
  <c r="V250" i="17"/>
  <c r="W250" i="17"/>
  <c r="U251" i="17"/>
  <c r="V251" i="17"/>
  <c r="W251" i="17"/>
  <c r="U252" i="17"/>
  <c r="V252" i="17"/>
  <c r="W252" i="17"/>
  <c r="U253" i="17"/>
  <c r="V253" i="17"/>
  <c r="W253" i="17"/>
  <c r="U254" i="17"/>
  <c r="V254" i="17"/>
  <c r="W254" i="17"/>
  <c r="U255" i="17"/>
  <c r="V255" i="17"/>
  <c r="W255" i="17"/>
  <c r="U256" i="17"/>
  <c r="V256" i="17"/>
  <c r="W256" i="17"/>
  <c r="U257" i="17"/>
  <c r="V257" i="17"/>
  <c r="W257" i="17"/>
  <c r="U258" i="17"/>
  <c r="V258" i="17"/>
  <c r="W258" i="17"/>
  <c r="U259" i="17"/>
  <c r="V259" i="17"/>
  <c r="W259" i="17"/>
  <c r="U260" i="17"/>
  <c r="V260" i="17"/>
  <c r="W260" i="17"/>
  <c r="U261" i="17"/>
  <c r="V261" i="17"/>
  <c r="W261" i="17"/>
  <c r="U263" i="17"/>
  <c r="V263" i="17"/>
  <c r="W263" i="17"/>
  <c r="U264" i="17"/>
  <c r="V264" i="17"/>
  <c r="W264" i="17"/>
  <c r="U265" i="17"/>
  <c r="V265" i="17"/>
  <c r="W265" i="17"/>
  <c r="U266" i="17"/>
  <c r="V266" i="17"/>
  <c r="W266" i="17"/>
  <c r="U267" i="17"/>
  <c r="V267" i="17"/>
  <c r="W267" i="17"/>
  <c r="U268" i="17"/>
  <c r="V268" i="17"/>
  <c r="W268" i="17"/>
  <c r="U269" i="17"/>
  <c r="V269" i="17"/>
  <c r="W269" i="17"/>
  <c r="U270" i="17"/>
  <c r="V270" i="17"/>
  <c r="W270" i="17"/>
  <c r="U271" i="17"/>
  <c r="V271" i="17"/>
  <c r="W271" i="17"/>
  <c r="U273" i="17"/>
  <c r="V273" i="17"/>
  <c r="W273" i="17"/>
  <c r="U274" i="17"/>
  <c r="V274" i="17"/>
  <c r="W274" i="17"/>
  <c r="U275" i="17"/>
  <c r="V275" i="17"/>
  <c r="W275" i="17"/>
  <c r="U276" i="17"/>
  <c r="V276" i="17"/>
  <c r="W276" i="17"/>
  <c r="U277" i="17"/>
  <c r="V277" i="17"/>
  <c r="W277" i="17"/>
  <c r="U279" i="17"/>
  <c r="V279" i="17"/>
  <c r="W279" i="17"/>
  <c r="U280" i="17"/>
  <c r="V280" i="17"/>
  <c r="W280" i="17"/>
  <c r="U281" i="17"/>
  <c r="V281" i="17"/>
  <c r="W281" i="17"/>
  <c r="U282" i="17"/>
  <c r="V282" i="17"/>
  <c r="W282" i="17"/>
  <c r="U283" i="17"/>
  <c r="V283" i="17"/>
  <c r="W283" i="17"/>
  <c r="U284" i="17"/>
  <c r="V284" i="17"/>
  <c r="W284" i="17"/>
  <c r="U285" i="17"/>
  <c r="V285" i="17"/>
  <c r="W285" i="17"/>
  <c r="U286" i="17"/>
  <c r="V286" i="17"/>
  <c r="W286" i="17"/>
  <c r="U287" i="17"/>
  <c r="V287" i="17"/>
  <c r="W287" i="17"/>
  <c r="U288" i="17"/>
  <c r="V288" i="17"/>
  <c r="W288" i="17"/>
  <c r="U289" i="17"/>
  <c r="V289" i="17"/>
  <c r="W289" i="17"/>
  <c r="U290" i="17"/>
  <c r="V290" i="17"/>
  <c r="W290" i="17"/>
  <c r="U291" i="17"/>
  <c r="V291" i="17"/>
  <c r="W291" i="17"/>
  <c r="U292" i="17"/>
  <c r="V292" i="17"/>
  <c r="W292" i="17"/>
  <c r="U295" i="17"/>
  <c r="V295" i="17"/>
  <c r="W295" i="17"/>
  <c r="U296" i="17"/>
  <c r="V296" i="17"/>
  <c r="W296" i="17"/>
  <c r="U298" i="17"/>
  <c r="V298" i="17"/>
  <c r="W298" i="17"/>
  <c r="U299" i="17"/>
  <c r="V299" i="17"/>
  <c r="W299" i="17"/>
  <c r="U301" i="17"/>
  <c r="V301" i="17"/>
  <c r="W301" i="17"/>
  <c r="U302" i="17"/>
  <c r="V302" i="17"/>
  <c r="W302" i="17"/>
  <c r="U303" i="17"/>
  <c r="V303" i="17"/>
  <c r="W303" i="17"/>
  <c r="U304" i="17"/>
  <c r="V304" i="17"/>
  <c r="W304" i="17"/>
  <c r="U306" i="17"/>
  <c r="V306" i="17"/>
  <c r="W306" i="17"/>
  <c r="U307" i="17"/>
  <c r="V307" i="17"/>
  <c r="W307" i="17"/>
  <c r="U308" i="17"/>
  <c r="V308" i="17"/>
  <c r="W308" i="17"/>
  <c r="U309" i="17"/>
  <c r="V309" i="17"/>
  <c r="W309" i="17"/>
  <c r="U310" i="17"/>
  <c r="V310" i="17"/>
  <c r="W310" i="17"/>
  <c r="U311" i="17"/>
  <c r="V311" i="17"/>
  <c r="W311" i="17"/>
  <c r="U312" i="17"/>
  <c r="V312" i="17"/>
  <c r="W312" i="17"/>
  <c r="U313" i="17"/>
  <c r="V313" i="17"/>
  <c r="W313" i="17"/>
  <c r="U314" i="17"/>
  <c r="V314" i="17"/>
  <c r="W314" i="17"/>
  <c r="U315" i="17"/>
  <c r="V315" i="17"/>
  <c r="W315" i="17"/>
  <c r="U316" i="17"/>
  <c r="V316" i="17"/>
  <c r="W316" i="17"/>
  <c r="U317" i="17"/>
  <c r="V317" i="17"/>
  <c r="W317" i="17"/>
  <c r="U318" i="17"/>
  <c r="V318" i="17"/>
  <c r="W318" i="17"/>
  <c r="U319" i="17"/>
  <c r="V319" i="17"/>
  <c r="W319" i="17"/>
  <c r="U320" i="17"/>
  <c r="V320" i="17"/>
  <c r="W320" i="17"/>
  <c r="U321" i="17"/>
  <c r="V321" i="17"/>
  <c r="W321" i="17"/>
  <c r="U322" i="17"/>
  <c r="V322" i="17"/>
  <c r="W322" i="17"/>
  <c r="U323" i="17"/>
  <c r="V323" i="17"/>
  <c r="W323" i="17"/>
  <c r="U324" i="17"/>
  <c r="V324" i="17"/>
  <c r="W324" i="17"/>
  <c r="U325" i="17"/>
  <c r="V325" i="17"/>
  <c r="W325" i="17"/>
  <c r="U326" i="17"/>
  <c r="V326" i="17"/>
  <c r="W326" i="17"/>
  <c r="U327" i="17"/>
  <c r="V327" i="17"/>
  <c r="W327" i="17"/>
  <c r="U328" i="17"/>
  <c r="V328" i="17"/>
  <c r="W328" i="17"/>
  <c r="U329" i="17"/>
  <c r="V329" i="17"/>
  <c r="W329" i="17"/>
  <c r="U330" i="17"/>
  <c r="V330" i="17"/>
  <c r="W330" i="17"/>
  <c r="U331" i="17"/>
  <c r="V331" i="17"/>
  <c r="W331" i="17"/>
  <c r="U332" i="17"/>
  <c r="V332" i="17"/>
  <c r="W332" i="17"/>
  <c r="U333" i="17"/>
  <c r="V333" i="17"/>
  <c r="W333" i="17"/>
  <c r="U334" i="17"/>
  <c r="V334" i="17"/>
  <c r="W334" i="17"/>
  <c r="U335" i="17"/>
  <c r="V335" i="17"/>
  <c r="W335" i="17"/>
  <c r="U336" i="17"/>
  <c r="V336" i="17"/>
  <c r="W336" i="17"/>
  <c r="U337" i="17"/>
  <c r="V337" i="17"/>
  <c r="W337" i="17"/>
  <c r="U338" i="17"/>
  <c r="V338" i="17"/>
  <c r="W338" i="17"/>
  <c r="U339" i="17"/>
  <c r="V339" i="17"/>
  <c r="W339" i="17"/>
  <c r="U340" i="17"/>
  <c r="V340" i="17"/>
  <c r="W340" i="17"/>
  <c r="U341" i="17"/>
  <c r="V341" i="17"/>
  <c r="W341" i="17"/>
  <c r="U342" i="17"/>
  <c r="V342" i="17"/>
  <c r="W342" i="17"/>
  <c r="U343" i="17"/>
  <c r="V343" i="17"/>
  <c r="W343" i="17"/>
  <c r="U344" i="17"/>
  <c r="V344" i="17"/>
  <c r="W344" i="17"/>
  <c r="U345" i="17"/>
  <c r="V345" i="17"/>
  <c r="W345" i="17"/>
  <c r="U346" i="17"/>
  <c r="V346" i="17"/>
  <c r="W346" i="17"/>
  <c r="U347" i="17"/>
  <c r="V347" i="17"/>
  <c r="W347" i="17"/>
  <c r="U348" i="17"/>
  <c r="V348" i="17"/>
  <c r="W348" i="17"/>
  <c r="U349" i="17"/>
  <c r="V349" i="17"/>
  <c r="W349" i="17"/>
  <c r="U350" i="17"/>
  <c r="V350" i="17"/>
  <c r="W350" i="17"/>
  <c r="U351" i="17"/>
  <c r="V351" i="17"/>
  <c r="W351" i="17"/>
  <c r="U352" i="17"/>
  <c r="V352" i="17"/>
  <c r="W352" i="17"/>
  <c r="U353" i="17"/>
  <c r="V353" i="17"/>
  <c r="W353" i="17"/>
  <c r="U354" i="17"/>
  <c r="V354" i="17"/>
  <c r="W354" i="17"/>
  <c r="U355" i="17"/>
  <c r="V355" i="17"/>
  <c r="W355" i="17"/>
  <c r="U356" i="17"/>
  <c r="V356" i="17"/>
  <c r="W356" i="17"/>
  <c r="U357" i="17"/>
  <c r="V357" i="17"/>
  <c r="W357" i="17"/>
  <c r="U358" i="17"/>
  <c r="V358" i="17"/>
  <c r="W358" i="17"/>
  <c r="U359" i="17"/>
  <c r="V359" i="17"/>
  <c r="W359" i="17"/>
  <c r="U360" i="17"/>
  <c r="V360" i="17"/>
  <c r="W360" i="17"/>
  <c r="U361" i="17"/>
  <c r="V361" i="17"/>
  <c r="W361" i="17"/>
  <c r="U362" i="17"/>
  <c r="V362" i="17"/>
  <c r="W362" i="17"/>
  <c r="U364" i="17"/>
  <c r="V364" i="17"/>
  <c r="W364" i="17"/>
  <c r="U365" i="17"/>
  <c r="V365" i="17"/>
  <c r="W365" i="17"/>
  <c r="U366" i="17"/>
  <c r="V366" i="17"/>
  <c r="W366" i="17"/>
  <c r="U367" i="17"/>
  <c r="V367" i="17"/>
  <c r="W367" i="17"/>
  <c r="U368" i="17"/>
  <c r="V368" i="17"/>
  <c r="W368" i="17"/>
  <c r="U369" i="17"/>
  <c r="V369" i="17"/>
  <c r="W369" i="17"/>
  <c r="U370" i="17"/>
  <c r="V370" i="17"/>
  <c r="W370" i="17"/>
  <c r="U371" i="17"/>
  <c r="V371" i="17"/>
  <c r="W371" i="17"/>
  <c r="U372" i="17"/>
  <c r="V372" i="17"/>
  <c r="W372" i="17"/>
  <c r="U373" i="17"/>
  <c r="V373" i="17"/>
  <c r="W373" i="17"/>
  <c r="U374" i="17"/>
  <c r="V374" i="17"/>
  <c r="W374" i="17"/>
  <c r="U375" i="17"/>
  <c r="V375" i="17"/>
  <c r="W375" i="17"/>
  <c r="U376" i="17"/>
  <c r="V376" i="17"/>
  <c r="W376" i="17"/>
  <c r="U377" i="17"/>
  <c r="V377" i="17"/>
  <c r="W377" i="17"/>
  <c r="U378" i="17"/>
  <c r="V378" i="17"/>
  <c r="W378" i="17"/>
  <c r="U379" i="17"/>
  <c r="V379" i="17"/>
  <c r="W379" i="17"/>
  <c r="U380" i="17"/>
  <c r="V380" i="17"/>
  <c r="W380" i="17"/>
  <c r="U381" i="17"/>
  <c r="V381" i="17"/>
  <c r="W381" i="17"/>
  <c r="U382" i="17"/>
  <c r="V382" i="17"/>
  <c r="W382" i="17"/>
  <c r="U383" i="17"/>
  <c r="V383" i="17"/>
  <c r="W383" i="17"/>
  <c r="U384" i="17"/>
  <c r="V384" i="17"/>
  <c r="W384" i="17"/>
  <c r="U385" i="17"/>
  <c r="V385" i="17"/>
  <c r="W385" i="17"/>
  <c r="U386" i="17"/>
  <c r="V386" i="17"/>
  <c r="W386" i="17"/>
  <c r="U387" i="17"/>
  <c r="V387" i="17"/>
  <c r="W387" i="17"/>
  <c r="U388" i="17"/>
  <c r="V388" i="17"/>
  <c r="W388" i="17"/>
  <c r="U389" i="17"/>
  <c r="V389" i="17"/>
  <c r="W389" i="17"/>
  <c r="U390" i="17"/>
  <c r="V390" i="17"/>
  <c r="W390" i="17"/>
  <c r="U391" i="17"/>
  <c r="V391" i="17"/>
  <c r="W391" i="17"/>
  <c r="U392" i="17"/>
  <c r="V392" i="17"/>
  <c r="W392" i="17"/>
  <c r="U393" i="17"/>
  <c r="V393" i="17"/>
  <c r="W393" i="17"/>
  <c r="U394" i="17"/>
  <c r="V394" i="17"/>
  <c r="W394" i="17"/>
  <c r="U396" i="17"/>
  <c r="V396" i="17"/>
  <c r="W396" i="17"/>
  <c r="U397" i="17"/>
  <c r="V397" i="17"/>
  <c r="W397" i="17"/>
  <c r="U398" i="17"/>
  <c r="V398" i="17"/>
  <c r="W398" i="17"/>
  <c r="U399" i="17"/>
  <c r="V399" i="17"/>
  <c r="W399" i="17"/>
  <c r="U400" i="17"/>
  <c r="V400" i="17"/>
  <c r="W400" i="17"/>
  <c r="U401" i="17"/>
  <c r="V401" i="17"/>
  <c r="W401" i="17"/>
  <c r="U402" i="17"/>
  <c r="V402" i="17"/>
  <c r="W402" i="17"/>
  <c r="U403" i="17"/>
  <c r="V403" i="17"/>
  <c r="W403" i="17"/>
  <c r="U404" i="17"/>
  <c r="V404" i="17"/>
  <c r="W404" i="17"/>
  <c r="U405" i="17"/>
  <c r="V405" i="17"/>
  <c r="W405" i="17"/>
  <c r="U406" i="17"/>
  <c r="V406" i="17"/>
  <c r="W406" i="17"/>
  <c r="U407" i="17"/>
  <c r="V407" i="17"/>
  <c r="W407" i="17"/>
  <c r="U408" i="17"/>
  <c r="V408" i="17"/>
  <c r="W408" i="17"/>
  <c r="U409" i="17"/>
  <c r="V409" i="17"/>
  <c r="W409" i="17"/>
  <c r="U410" i="17"/>
  <c r="V410" i="17"/>
  <c r="W410" i="17"/>
  <c r="U411" i="17"/>
  <c r="V411" i="17"/>
  <c r="W411" i="17"/>
  <c r="U412" i="17"/>
  <c r="V412" i="17"/>
  <c r="W412" i="17"/>
  <c r="U413" i="17"/>
  <c r="V413" i="17"/>
  <c r="W413" i="17"/>
  <c r="U414" i="17"/>
  <c r="V414" i="17"/>
  <c r="W414" i="17"/>
  <c r="U415" i="17"/>
  <c r="V415" i="17"/>
  <c r="W415" i="17"/>
  <c r="U416" i="17"/>
  <c r="V416" i="17"/>
  <c r="W416" i="17"/>
  <c r="U417" i="17"/>
  <c r="V417" i="17"/>
  <c r="W417" i="17"/>
  <c r="U418" i="17"/>
  <c r="V418" i="17"/>
  <c r="W418" i="17"/>
  <c r="U419" i="17"/>
  <c r="V419" i="17"/>
  <c r="W419" i="17"/>
  <c r="U420" i="17"/>
  <c r="V420" i="17"/>
  <c r="W420" i="17"/>
  <c r="U421" i="17"/>
  <c r="V421" i="17"/>
  <c r="W421" i="17"/>
  <c r="U424" i="17"/>
  <c r="V424" i="17"/>
  <c r="W424" i="17"/>
  <c r="U425" i="17"/>
  <c r="V425" i="17"/>
  <c r="W425" i="17"/>
  <c r="U426" i="17"/>
  <c r="V426" i="17"/>
  <c r="W426" i="17"/>
  <c r="U427" i="17"/>
  <c r="V427" i="17"/>
  <c r="W427" i="17"/>
  <c r="U428" i="17"/>
  <c r="V428" i="17"/>
  <c r="W428" i="17"/>
  <c r="U429" i="17"/>
  <c r="V429" i="17"/>
  <c r="W429" i="17"/>
  <c r="U430" i="17"/>
  <c r="V430" i="17"/>
  <c r="W430" i="17"/>
  <c r="U431" i="17"/>
  <c r="V431" i="17"/>
  <c r="W431" i="17"/>
  <c r="U432" i="17"/>
  <c r="V432" i="17"/>
  <c r="W432" i="17"/>
  <c r="U433" i="17"/>
  <c r="V433" i="17"/>
  <c r="W433" i="17"/>
  <c r="U434" i="17"/>
  <c r="V434" i="17"/>
  <c r="W434" i="17"/>
  <c r="U435" i="17"/>
  <c r="V435" i="17"/>
  <c r="W435" i="17"/>
  <c r="U436" i="17"/>
  <c r="V436" i="17"/>
  <c r="W436" i="17"/>
  <c r="U437" i="17"/>
  <c r="V437" i="17"/>
  <c r="W437" i="17"/>
  <c r="U438" i="17"/>
  <c r="V438" i="17"/>
  <c r="W438" i="17"/>
  <c r="U439" i="17"/>
  <c r="V439" i="17"/>
  <c r="W439" i="17"/>
  <c r="U440" i="17"/>
  <c r="V440" i="17"/>
  <c r="W440" i="17"/>
  <c r="U441" i="17"/>
  <c r="V441" i="17"/>
  <c r="W441" i="17"/>
  <c r="U442" i="17"/>
  <c r="V442" i="17"/>
  <c r="W442" i="17"/>
  <c r="U443" i="17"/>
  <c r="V443" i="17"/>
  <c r="W443" i="17"/>
  <c r="U444" i="17"/>
  <c r="V444" i="17"/>
  <c r="W444" i="17"/>
  <c r="U445" i="17"/>
  <c r="V445" i="17"/>
  <c r="W445" i="17"/>
  <c r="U446" i="17"/>
  <c r="V446" i="17"/>
  <c r="W446" i="17"/>
  <c r="U447" i="17"/>
  <c r="V447" i="17"/>
  <c r="W447" i="17"/>
  <c r="U448" i="17"/>
  <c r="V448" i="17"/>
  <c r="W448" i="17"/>
  <c r="U449" i="17"/>
  <c r="V449" i="17"/>
  <c r="W449" i="17"/>
  <c r="U450" i="17"/>
  <c r="V450" i="17"/>
  <c r="W450" i="17"/>
  <c r="U451" i="17"/>
  <c r="V451" i="17"/>
  <c r="W451" i="17"/>
  <c r="U452" i="17"/>
  <c r="V452" i="17"/>
  <c r="W452" i="17"/>
  <c r="U453" i="17"/>
  <c r="V453" i="17"/>
  <c r="W453" i="17"/>
  <c r="U454" i="17"/>
  <c r="V454" i="17"/>
  <c r="W454" i="17"/>
  <c r="U455" i="17"/>
  <c r="V455" i="17"/>
  <c r="W455" i="17"/>
  <c r="U456" i="17"/>
  <c r="V456" i="17"/>
  <c r="W456" i="17"/>
  <c r="U457" i="17"/>
  <c r="V457" i="17"/>
  <c r="W457" i="17"/>
  <c r="U458" i="17"/>
  <c r="V458" i="17"/>
  <c r="W458" i="17"/>
  <c r="U459" i="17"/>
  <c r="V459" i="17"/>
  <c r="W459" i="17"/>
  <c r="U460" i="17"/>
  <c r="V460" i="17"/>
  <c r="W460" i="17"/>
  <c r="U461" i="17"/>
  <c r="V461" i="17"/>
  <c r="W461" i="17"/>
  <c r="U462" i="17"/>
  <c r="V462" i="17"/>
  <c r="W462" i="17"/>
  <c r="U463" i="17"/>
  <c r="V463" i="17"/>
  <c r="W463" i="17"/>
  <c r="U464" i="17"/>
  <c r="V464" i="17"/>
  <c r="W464" i="17"/>
  <c r="U465" i="17"/>
  <c r="V465" i="17"/>
  <c r="W465" i="17"/>
  <c r="U466" i="17"/>
  <c r="V466" i="17"/>
  <c r="W466" i="17"/>
  <c r="U467" i="17"/>
  <c r="V467" i="17"/>
  <c r="W467" i="17"/>
  <c r="U468" i="17"/>
  <c r="V468" i="17"/>
  <c r="W468" i="17"/>
  <c r="U469" i="17"/>
  <c r="V469" i="17"/>
  <c r="W469" i="17"/>
  <c r="U470" i="17"/>
  <c r="V470" i="17"/>
  <c r="W470" i="17"/>
  <c r="U471" i="17"/>
  <c r="V471" i="17"/>
  <c r="W471" i="17"/>
  <c r="U473" i="17"/>
  <c r="V473" i="17"/>
  <c r="W473" i="17"/>
  <c r="U475" i="17"/>
  <c r="V475" i="17"/>
  <c r="W475" i="17"/>
  <c r="U476" i="17"/>
  <c r="V476" i="17"/>
  <c r="W476" i="17"/>
  <c r="U477" i="17"/>
  <c r="V477" i="17"/>
  <c r="W477" i="17"/>
  <c r="U478" i="17"/>
  <c r="V478" i="17"/>
  <c r="W478" i="17"/>
  <c r="U479" i="17"/>
  <c r="V479" i="17"/>
  <c r="W479" i="17"/>
  <c r="U480" i="17"/>
  <c r="V480" i="17"/>
  <c r="W480" i="17"/>
  <c r="U481" i="17"/>
  <c r="V481" i="17"/>
  <c r="W481" i="17"/>
  <c r="U483" i="17"/>
  <c r="V483" i="17"/>
  <c r="W483" i="17"/>
  <c r="U484" i="17"/>
  <c r="V484" i="17"/>
  <c r="W484" i="17"/>
  <c r="U485" i="17"/>
  <c r="V485" i="17"/>
  <c r="W485" i="17"/>
  <c r="U486" i="17"/>
  <c r="V486" i="17"/>
  <c r="W486" i="17"/>
  <c r="U487" i="17"/>
  <c r="V487" i="17"/>
  <c r="W487" i="17"/>
  <c r="U488" i="17"/>
  <c r="V488" i="17"/>
  <c r="W488" i="17"/>
  <c r="U489" i="17"/>
  <c r="V489" i="17"/>
  <c r="W489" i="17"/>
  <c r="U490" i="17"/>
  <c r="V490" i="17"/>
  <c r="W490" i="17"/>
  <c r="U491" i="17"/>
  <c r="V491" i="17"/>
  <c r="W491" i="17"/>
  <c r="U492" i="17"/>
  <c r="V492" i="17"/>
  <c r="W492" i="17"/>
  <c r="U493" i="17"/>
  <c r="V493" i="17"/>
  <c r="W493" i="17"/>
  <c r="U494" i="17"/>
  <c r="V494" i="17"/>
  <c r="W494" i="17"/>
  <c r="U495" i="17"/>
  <c r="V495" i="17"/>
  <c r="W495" i="17"/>
  <c r="U496" i="17"/>
  <c r="V496" i="17"/>
  <c r="W496" i="17"/>
  <c r="U501" i="17"/>
  <c r="V501" i="17"/>
  <c r="W501" i="17"/>
  <c r="U502" i="17"/>
  <c r="V502" i="17"/>
  <c r="W502" i="17"/>
  <c r="U503" i="17"/>
  <c r="V503" i="17"/>
  <c r="W503" i="17"/>
  <c r="U507" i="17"/>
  <c r="V507" i="17"/>
  <c r="W507" i="17"/>
  <c r="U508" i="17"/>
  <c r="V508" i="17"/>
  <c r="W508" i="17"/>
  <c r="U509" i="17"/>
  <c r="V509" i="17"/>
  <c r="W509" i="17"/>
  <c r="U510" i="17"/>
  <c r="V510" i="17"/>
  <c r="W510" i="17"/>
  <c r="U511" i="17"/>
  <c r="V511" i="17"/>
  <c r="W511" i="17"/>
  <c r="U512" i="17"/>
  <c r="V512" i="17"/>
  <c r="W512" i="17"/>
  <c r="U513" i="17"/>
  <c r="V513" i="17"/>
  <c r="W513" i="17"/>
  <c r="U514" i="17"/>
  <c r="V514" i="17"/>
  <c r="W514" i="17"/>
  <c r="U523" i="17"/>
  <c r="V523" i="17"/>
  <c r="W523" i="17"/>
  <c r="U524" i="17"/>
  <c r="V524" i="17"/>
  <c r="W524" i="17"/>
  <c r="U525" i="17"/>
  <c r="V525" i="17"/>
  <c r="W525" i="17"/>
  <c r="U535" i="17"/>
  <c r="V535" i="17"/>
  <c r="W535" i="17"/>
  <c r="U539" i="17"/>
  <c r="V539" i="17"/>
  <c r="W539" i="17"/>
  <c r="U543" i="17"/>
  <c r="V543" i="17"/>
  <c r="W543" i="17"/>
  <c r="U547" i="17"/>
  <c r="V547" i="17"/>
  <c r="W547" i="17"/>
  <c r="U549" i="17"/>
  <c r="V549" i="17"/>
  <c r="W549" i="17"/>
  <c r="U550" i="17"/>
  <c r="V550" i="17"/>
  <c r="W550" i="17"/>
  <c r="U551" i="17"/>
  <c r="V551" i="17"/>
  <c r="W551" i="17"/>
  <c r="U552" i="17"/>
  <c r="V552" i="17"/>
  <c r="W552" i="17"/>
  <c r="U553" i="17"/>
  <c r="V553" i="17"/>
  <c r="W553" i="17"/>
  <c r="U554" i="17"/>
  <c r="V554" i="17"/>
  <c r="W554" i="17"/>
  <c r="U555" i="17"/>
  <c r="V555" i="17"/>
  <c r="W555" i="17"/>
  <c r="U556" i="17"/>
  <c r="V556" i="17"/>
  <c r="W556" i="17"/>
  <c r="U557" i="17"/>
  <c r="V557" i="17"/>
  <c r="W557" i="17"/>
  <c r="U558" i="17"/>
  <c r="V558" i="17"/>
  <c r="W558" i="17"/>
  <c r="U17" i="17"/>
  <c r="V17" i="17"/>
  <c r="W17" i="17"/>
  <c r="Y17" i="17" s="1"/>
  <c r="U135" i="17"/>
  <c r="V135" i="17"/>
  <c r="W135" i="17"/>
  <c r="U212" i="17"/>
  <c r="V212" i="17"/>
  <c r="W212" i="17"/>
  <c r="U278" i="17"/>
  <c r="V278" i="17"/>
  <c r="W278" i="17"/>
  <c r="U293" i="17"/>
  <c r="V293" i="17"/>
  <c r="W293" i="17"/>
  <c r="Y293" i="17" s="1"/>
  <c r="U294" i="17"/>
  <c r="V294" i="17"/>
  <c r="W294" i="17"/>
  <c r="Y294" i="17" s="1"/>
  <c r="U297" i="17"/>
  <c r="V297" i="17"/>
  <c r="W297" i="17"/>
  <c r="Y297" i="17" s="1"/>
  <c r="U300" i="17"/>
  <c r="V300" i="17"/>
  <c r="W300" i="17"/>
  <c r="Y300" i="17" s="1"/>
  <c r="U305" i="17"/>
  <c r="V305" i="17"/>
  <c r="W305" i="17"/>
  <c r="Y305" i="17" s="1"/>
  <c r="U395" i="17"/>
  <c r="V395" i="17"/>
  <c r="W395" i="17"/>
  <c r="Y395" i="17" s="1"/>
  <c r="U423" i="17"/>
  <c r="V423" i="17"/>
  <c r="W423" i="17"/>
  <c r="U504" i="17"/>
  <c r="V504" i="17"/>
  <c r="W504" i="17"/>
  <c r="Y504" i="17" s="1"/>
  <c r="U559" i="17"/>
  <c r="V559" i="17"/>
  <c r="W559" i="17"/>
  <c r="U560" i="17"/>
  <c r="V560" i="17"/>
  <c r="W560" i="17"/>
  <c r="U561" i="17"/>
  <c r="V561" i="17"/>
  <c r="W561" i="17"/>
  <c r="U562" i="17"/>
  <c r="V562" i="17"/>
  <c r="W562" i="17"/>
  <c r="Y562" i="17" s="1"/>
  <c r="U563" i="17"/>
  <c r="V563" i="17"/>
  <c r="W563" i="17"/>
  <c r="U564" i="17"/>
  <c r="V564" i="17"/>
  <c r="W564" i="17"/>
  <c r="U565" i="17"/>
  <c r="V565" i="17"/>
  <c r="W565" i="17"/>
  <c r="U566" i="17"/>
  <c r="V566" i="17"/>
  <c r="W566" i="17"/>
  <c r="U567" i="17"/>
  <c r="V567" i="17"/>
  <c r="W567" i="17"/>
  <c r="U568" i="17"/>
  <c r="V568" i="17"/>
  <c r="W568" i="17"/>
  <c r="U569" i="17"/>
  <c r="V569" i="17"/>
  <c r="W569" i="17"/>
  <c r="V570" i="17"/>
  <c r="W570" i="17"/>
  <c r="Y570" i="17" s="1"/>
  <c r="U571" i="17"/>
  <c r="V571" i="17"/>
  <c r="W571" i="17"/>
  <c r="U572" i="17"/>
  <c r="V572" i="17"/>
  <c r="W572" i="17"/>
  <c r="U573" i="17"/>
  <c r="V573" i="17"/>
  <c r="W573" i="17"/>
  <c r="U575" i="17"/>
  <c r="V575" i="17"/>
  <c r="W575" i="17"/>
  <c r="U576" i="17"/>
  <c r="V576" i="17"/>
  <c r="W576" i="17"/>
  <c r="U577" i="17"/>
  <c r="V577" i="17"/>
  <c r="W577" i="17"/>
  <c r="U578" i="17"/>
  <c r="V578" i="17"/>
  <c r="W578" i="17"/>
  <c r="U579" i="17"/>
  <c r="V579" i="17"/>
  <c r="W579" i="17"/>
  <c r="U580" i="17"/>
  <c r="V580" i="17"/>
  <c r="W580" i="17"/>
  <c r="U581" i="17"/>
  <c r="V581" i="17"/>
  <c r="W581" i="17"/>
  <c r="Y581" i="17" s="1"/>
  <c r="U582" i="17"/>
  <c r="V582" i="17"/>
  <c r="W582" i="17"/>
  <c r="U583" i="17"/>
  <c r="V583" i="17"/>
  <c r="W583" i="17"/>
  <c r="U584" i="17"/>
  <c r="V584" i="17"/>
  <c r="W584" i="17"/>
  <c r="U585" i="17"/>
  <c r="V585" i="17"/>
  <c r="W585" i="17"/>
  <c r="U586" i="17"/>
  <c r="V586" i="17"/>
  <c r="W586" i="17"/>
  <c r="U587" i="17"/>
  <c r="V587" i="17"/>
  <c r="W587" i="17"/>
  <c r="U589" i="17"/>
  <c r="V589" i="17"/>
  <c r="W589" i="17"/>
  <c r="U591" i="17"/>
  <c r="V591" i="17"/>
  <c r="W591" i="17"/>
  <c r="U592" i="17"/>
  <c r="V592" i="17"/>
  <c r="W592" i="17"/>
  <c r="U593" i="17"/>
  <c r="V593" i="17"/>
  <c r="W593" i="17"/>
  <c r="Y593" i="17" s="1"/>
  <c r="U594" i="17"/>
  <c r="V594" i="17"/>
  <c r="W594" i="17"/>
  <c r="U595" i="17"/>
  <c r="V595" i="17"/>
  <c r="W595" i="17"/>
  <c r="U596" i="17"/>
  <c r="V596" i="17"/>
  <c r="W596" i="17"/>
  <c r="U597" i="17"/>
  <c r="V597" i="17"/>
  <c r="W597" i="17"/>
  <c r="U598" i="17"/>
  <c r="V598" i="17"/>
  <c r="W598" i="17"/>
  <c r="U599" i="17"/>
  <c r="V599" i="17"/>
  <c r="W599" i="17"/>
  <c r="U600" i="17"/>
  <c r="V600" i="17"/>
  <c r="W600" i="17"/>
  <c r="U601" i="17"/>
  <c r="V601" i="17"/>
  <c r="W601" i="17"/>
  <c r="U604" i="17"/>
  <c r="V604" i="17"/>
  <c r="W604" i="17"/>
  <c r="U605" i="17"/>
  <c r="V605" i="17"/>
  <c r="W605" i="17"/>
  <c r="U606" i="17"/>
  <c r="V606" i="17"/>
  <c r="W606" i="17"/>
  <c r="U607" i="17"/>
  <c r="V607" i="17"/>
  <c r="W607" i="17"/>
  <c r="U608" i="17"/>
  <c r="V608" i="17"/>
  <c r="W608" i="17"/>
  <c r="U609" i="17"/>
  <c r="V609" i="17"/>
  <c r="W609" i="17"/>
  <c r="U610" i="17"/>
  <c r="V610" i="17"/>
  <c r="W610" i="17"/>
  <c r="U611" i="17"/>
  <c r="V611" i="17"/>
  <c r="W611" i="17"/>
  <c r="U612" i="17"/>
  <c r="V612" i="17"/>
  <c r="W612" i="17"/>
  <c r="U613" i="17"/>
  <c r="V613" i="17"/>
  <c r="W613" i="17"/>
  <c r="U614" i="17"/>
  <c r="V614" i="17"/>
  <c r="W614" i="17"/>
  <c r="U615" i="17"/>
  <c r="V615" i="17"/>
  <c r="W615" i="17"/>
  <c r="U616" i="17"/>
  <c r="V616" i="17"/>
  <c r="W616" i="17"/>
  <c r="U617" i="17"/>
  <c r="V617" i="17"/>
  <c r="W617" i="17"/>
  <c r="U618" i="17"/>
  <c r="V618" i="17"/>
  <c r="W618" i="17"/>
  <c r="U619" i="17"/>
  <c r="V619" i="17"/>
  <c r="W619" i="17"/>
  <c r="U620" i="17"/>
  <c r="V620" i="17"/>
  <c r="W620" i="17"/>
  <c r="U621" i="17"/>
  <c r="V621" i="17"/>
  <c r="W621" i="17"/>
  <c r="U622" i="17"/>
  <c r="V622" i="17"/>
  <c r="W622" i="17"/>
  <c r="U623" i="17"/>
  <c r="V623" i="17"/>
  <c r="W623" i="17"/>
  <c r="U624" i="17"/>
  <c r="V624" i="17"/>
  <c r="W624" i="17"/>
  <c r="U625" i="17"/>
  <c r="V625" i="17"/>
  <c r="W625" i="17"/>
  <c r="U626" i="17"/>
  <c r="V626" i="17"/>
  <c r="W626" i="17"/>
  <c r="U627" i="17"/>
  <c r="V627" i="17"/>
  <c r="W627" i="17"/>
  <c r="U628" i="17"/>
  <c r="V628" i="17"/>
  <c r="W628" i="17"/>
  <c r="Y628" i="17" s="1"/>
  <c r="U629" i="17"/>
  <c r="V629" i="17"/>
  <c r="W629" i="17"/>
  <c r="U630" i="17"/>
  <c r="V630" i="17"/>
  <c r="W630" i="17"/>
  <c r="U631" i="17"/>
  <c r="V631" i="17"/>
  <c r="W631" i="17"/>
  <c r="U632" i="17"/>
  <c r="V632" i="17"/>
  <c r="W632" i="17"/>
  <c r="Y632" i="17" s="1"/>
  <c r="U633" i="17"/>
  <c r="V633" i="17"/>
  <c r="W633" i="17"/>
  <c r="U634" i="17"/>
  <c r="V634" i="17"/>
  <c r="W634" i="17"/>
  <c r="U635" i="17"/>
  <c r="V635" i="17"/>
  <c r="W635" i="17"/>
  <c r="U636" i="17"/>
  <c r="V636" i="17"/>
  <c r="W636" i="17"/>
  <c r="U637" i="17"/>
  <c r="V637" i="17"/>
  <c r="W637" i="17"/>
  <c r="U638" i="17"/>
  <c r="V638" i="17"/>
  <c r="W638" i="17"/>
  <c r="U639" i="17"/>
  <c r="V639" i="17"/>
  <c r="W639" i="17"/>
  <c r="U640" i="17"/>
  <c r="V640" i="17"/>
  <c r="W640" i="17"/>
  <c r="U641" i="17"/>
  <c r="V641" i="17"/>
  <c r="W641" i="17"/>
  <c r="U474" i="17"/>
  <c r="V474" i="17"/>
  <c r="W474" i="17"/>
  <c r="U497" i="17"/>
  <c r="V497" i="17"/>
  <c r="W497" i="17"/>
  <c r="Y497" i="17" s="1"/>
  <c r="U498" i="17"/>
  <c r="V498" i="17"/>
  <c r="W498" i="17"/>
  <c r="Y498" i="17" s="1"/>
  <c r="U505" i="17"/>
  <c r="V505" i="17"/>
  <c r="W505" i="17"/>
  <c r="Y505" i="17" s="1"/>
  <c r="U506" i="17"/>
  <c r="V506" i="17"/>
  <c r="W506" i="17"/>
  <c r="Y506" i="17" s="1"/>
  <c r="U515" i="17"/>
  <c r="V515" i="17"/>
  <c r="W515" i="17"/>
  <c r="Y515" i="17" s="1"/>
  <c r="U516" i="17"/>
  <c r="V516" i="17"/>
  <c r="W516" i="17"/>
  <c r="Y516" i="17" s="1"/>
  <c r="U517" i="17"/>
  <c r="V517" i="17"/>
  <c r="W517" i="17"/>
  <c r="Y517" i="17" s="1"/>
  <c r="U518" i="17"/>
  <c r="V518" i="17"/>
  <c r="W518" i="17"/>
  <c r="Y518" i="17" s="1"/>
  <c r="U519" i="17"/>
  <c r="V519" i="17"/>
  <c r="W519" i="17"/>
  <c r="Y519" i="17" s="1"/>
  <c r="U520" i="17"/>
  <c r="V520" i="17"/>
  <c r="W520" i="17"/>
  <c r="Y520" i="17" s="1"/>
  <c r="U521" i="17"/>
  <c r="V521" i="17"/>
  <c r="W521" i="17"/>
  <c r="U522" i="17"/>
  <c r="V522" i="17"/>
  <c r="W522" i="17"/>
  <c r="Y522" i="17" s="1"/>
  <c r="U526" i="17"/>
  <c r="V526" i="17"/>
  <c r="W526" i="17"/>
  <c r="Y526" i="17" s="1"/>
  <c r="U527" i="17"/>
  <c r="V527" i="17"/>
  <c r="W527" i="17"/>
  <c r="Y527" i="17" s="1"/>
  <c r="U528" i="17"/>
  <c r="V528" i="17"/>
  <c r="W528" i="17"/>
  <c r="Y528" i="17" s="1"/>
  <c r="U529" i="17"/>
  <c r="V529" i="17"/>
  <c r="W529" i="17"/>
  <c r="Y529" i="17" s="1"/>
  <c r="U530" i="17"/>
  <c r="V530" i="17"/>
  <c r="W530" i="17"/>
  <c r="Y530" i="17" s="1"/>
  <c r="U531" i="17"/>
  <c r="V531" i="17"/>
  <c r="W531" i="17"/>
  <c r="Y531" i="17" s="1"/>
  <c r="U532" i="17"/>
  <c r="V532" i="17"/>
  <c r="W532" i="17"/>
  <c r="U533" i="17"/>
  <c r="V533" i="17"/>
  <c r="W533" i="17"/>
  <c r="Y533" i="17" s="1"/>
  <c r="U534" i="17"/>
  <c r="V534" i="17"/>
  <c r="W534" i="17"/>
  <c r="Y534" i="17" s="1"/>
  <c r="U536" i="17"/>
  <c r="V536" i="17"/>
  <c r="W536" i="17"/>
  <c r="Y536" i="17" s="1"/>
  <c r="U537" i="17"/>
  <c r="V537" i="17"/>
  <c r="W537" i="17"/>
  <c r="Y537" i="17" s="1"/>
  <c r="U538" i="17"/>
  <c r="V538" i="17"/>
  <c r="W538" i="17"/>
  <c r="U541" i="17"/>
  <c r="V541" i="17"/>
  <c r="W541" i="17"/>
  <c r="Y541" i="17" s="1"/>
  <c r="U542" i="17"/>
  <c r="V542" i="17"/>
  <c r="W542" i="17"/>
  <c r="Y542" i="17" s="1"/>
  <c r="U544" i="17"/>
  <c r="V544" i="17"/>
  <c r="W544" i="17"/>
  <c r="Y544" i="17" s="1"/>
  <c r="U545" i="17"/>
  <c r="V545" i="17"/>
  <c r="W545" i="17"/>
  <c r="Y545" i="17" s="1"/>
  <c r="U574" i="17"/>
  <c r="V574" i="17"/>
  <c r="W574" i="17"/>
  <c r="U602" i="17"/>
  <c r="V602" i="17"/>
  <c r="W602" i="17"/>
  <c r="Y602" i="17" s="1"/>
  <c r="U603" i="17"/>
  <c r="V603" i="17"/>
  <c r="W603" i="17"/>
  <c r="Y603" i="17" s="1"/>
  <c r="U642" i="17"/>
  <c r="V642" i="17"/>
  <c r="W642" i="17"/>
  <c r="Y642" i="17" s="1"/>
  <c r="U643" i="17"/>
  <c r="V643" i="17"/>
  <c r="W643" i="17"/>
  <c r="U644" i="17"/>
  <c r="V644" i="17"/>
  <c r="W644" i="17"/>
  <c r="U645" i="17"/>
  <c r="V645" i="17"/>
  <c r="W645" i="17"/>
  <c r="Y645" i="17" s="1"/>
  <c r="U646" i="17"/>
  <c r="V646" i="17"/>
  <c r="W646" i="17"/>
  <c r="U647" i="17"/>
  <c r="V647" i="17"/>
  <c r="W647" i="17"/>
  <c r="Y647" i="17" s="1"/>
  <c r="U648" i="17"/>
  <c r="V648" i="17"/>
  <c r="W648" i="17"/>
  <c r="U649" i="17"/>
  <c r="V649" i="17"/>
  <c r="W649" i="17"/>
  <c r="U650" i="17"/>
  <c r="V650" i="17"/>
  <c r="W650" i="17"/>
  <c r="Y650" i="17" s="1"/>
  <c r="U651" i="17"/>
  <c r="V651" i="17"/>
  <c r="W651" i="17"/>
  <c r="U652" i="17"/>
  <c r="V652" i="17"/>
  <c r="W652" i="17"/>
  <c r="U653" i="17"/>
  <c r="V653" i="17"/>
  <c r="W653" i="17"/>
  <c r="U654" i="17"/>
  <c r="V654" i="17"/>
  <c r="W654" i="17"/>
  <c r="Y654" i="17" s="1"/>
  <c r="U655" i="17"/>
  <c r="V655" i="17"/>
  <c r="W655" i="17"/>
  <c r="Y655" i="17" s="1"/>
  <c r="U656" i="17"/>
  <c r="V656" i="17"/>
  <c r="W656" i="17"/>
  <c r="U657" i="17"/>
  <c r="V657" i="17"/>
  <c r="W657" i="17"/>
  <c r="U658" i="17"/>
  <c r="V658" i="17"/>
  <c r="W658" i="17"/>
  <c r="U659" i="17"/>
  <c r="V659" i="17"/>
  <c r="W659" i="17"/>
  <c r="U660" i="17"/>
  <c r="V660" i="17"/>
  <c r="W660" i="17"/>
  <c r="Y660" i="17" s="1"/>
  <c r="U661" i="17"/>
  <c r="V661" i="17"/>
  <c r="W661" i="17"/>
  <c r="Y661" i="17" s="1"/>
  <c r="U662" i="17"/>
  <c r="V662" i="17"/>
  <c r="W662" i="17"/>
  <c r="U663" i="17"/>
  <c r="V663" i="17"/>
  <c r="W663" i="17"/>
  <c r="U664" i="17"/>
  <c r="V664" i="17"/>
  <c r="W664" i="17"/>
  <c r="U666" i="17"/>
  <c r="V666" i="17"/>
  <c r="W666" i="17"/>
  <c r="U667" i="17"/>
  <c r="V667" i="17"/>
  <c r="W667" i="17"/>
  <c r="U668" i="17"/>
  <c r="V668" i="17"/>
  <c r="W668" i="17"/>
  <c r="U670" i="17"/>
  <c r="V670" i="17"/>
  <c r="W670" i="17"/>
  <c r="U671" i="17"/>
  <c r="V671" i="17"/>
  <c r="W671" i="17"/>
  <c r="U672" i="17"/>
  <c r="V672" i="17"/>
  <c r="W672" i="17"/>
  <c r="U673" i="17"/>
  <c r="V673" i="17"/>
  <c r="W673" i="17"/>
  <c r="U674" i="17"/>
  <c r="V674" i="17"/>
  <c r="W674" i="17"/>
  <c r="U675" i="17"/>
  <c r="V675" i="17"/>
  <c r="W675" i="17"/>
  <c r="U676" i="17"/>
  <c r="V676" i="17"/>
  <c r="W676" i="17"/>
  <c r="Y676" i="17" s="1"/>
  <c r="U677" i="17"/>
  <c r="V677" i="17"/>
  <c r="W677" i="17"/>
  <c r="U679" i="17"/>
  <c r="V679" i="17"/>
  <c r="W679" i="17"/>
  <c r="U680" i="17"/>
  <c r="V680" i="17"/>
  <c r="W680" i="17"/>
  <c r="Y680" i="17" s="1"/>
  <c r="U681" i="17"/>
  <c r="V681" i="17"/>
  <c r="W681" i="17"/>
  <c r="Y681" i="17" s="1"/>
  <c r="U682" i="17"/>
  <c r="V682" i="17"/>
  <c r="W682" i="17"/>
  <c r="U683" i="17"/>
  <c r="V683" i="17"/>
  <c r="W683" i="17"/>
  <c r="U684" i="17"/>
  <c r="V684" i="17"/>
  <c r="W684" i="17"/>
  <c r="U685" i="17"/>
  <c r="V685" i="17"/>
  <c r="W685" i="17"/>
  <c r="U686" i="17"/>
  <c r="V686" i="17"/>
  <c r="W686" i="17"/>
  <c r="U687" i="17"/>
  <c r="V687" i="17"/>
  <c r="W687" i="17"/>
  <c r="Y687" i="17" s="1"/>
  <c r="U688" i="17"/>
  <c r="V688" i="17"/>
  <c r="W688" i="17"/>
  <c r="U689" i="17"/>
  <c r="V689" i="17"/>
  <c r="W689" i="17"/>
  <c r="U690" i="17"/>
  <c r="V690" i="17"/>
  <c r="W690" i="17"/>
  <c r="U691" i="17"/>
  <c r="V691" i="17"/>
  <c r="W691" i="17"/>
  <c r="U692" i="17"/>
  <c r="V692" i="17"/>
  <c r="W692" i="17"/>
  <c r="U693" i="17"/>
  <c r="V693" i="17"/>
  <c r="W693" i="17"/>
  <c r="U694" i="17"/>
  <c r="V694" i="17"/>
  <c r="W694" i="17"/>
  <c r="U695" i="17"/>
  <c r="V695" i="17"/>
  <c r="W695" i="17"/>
  <c r="U696" i="17"/>
  <c r="V696" i="17"/>
  <c r="W696" i="17"/>
  <c r="Y696" i="17" s="1"/>
  <c r="U697" i="17"/>
  <c r="V697" i="17"/>
  <c r="W697" i="17"/>
  <c r="Y697" i="17" s="1"/>
  <c r="U698" i="17"/>
  <c r="V698" i="17"/>
  <c r="W698" i="17"/>
  <c r="U699" i="17"/>
  <c r="V699" i="17"/>
  <c r="W699" i="17"/>
  <c r="U700" i="17"/>
  <c r="V700" i="17"/>
  <c r="W700" i="17"/>
  <c r="Y700" i="17" s="1"/>
  <c r="U701" i="17"/>
  <c r="V701" i="17"/>
  <c r="W701" i="17"/>
  <c r="U702" i="17"/>
  <c r="V702" i="17"/>
  <c r="W702" i="17"/>
  <c r="U703" i="17"/>
  <c r="V703" i="17"/>
  <c r="W703" i="17"/>
  <c r="U704" i="17"/>
  <c r="V704" i="17"/>
  <c r="W704" i="17"/>
  <c r="U705" i="17"/>
  <c r="V705" i="17"/>
  <c r="W705" i="17"/>
  <c r="Y705" i="17" s="1"/>
  <c r="U706" i="17"/>
  <c r="V706" i="17"/>
  <c r="W706" i="17"/>
  <c r="Y706" i="17" s="1"/>
  <c r="U708" i="17"/>
  <c r="V708" i="17"/>
  <c r="W708" i="17"/>
  <c r="U709" i="17"/>
  <c r="V709" i="17"/>
  <c r="W709" i="17"/>
  <c r="Y709" i="17" s="1"/>
  <c r="U710" i="17"/>
  <c r="V710" i="17"/>
  <c r="W710" i="17"/>
  <c r="U711" i="17"/>
  <c r="V711" i="17"/>
  <c r="W711" i="17"/>
  <c r="U712" i="17"/>
  <c r="V712" i="17"/>
  <c r="W712" i="17"/>
  <c r="U713" i="17"/>
  <c r="V713" i="17"/>
  <c r="W713" i="17"/>
  <c r="U714" i="17"/>
  <c r="V714" i="17"/>
  <c r="W714" i="17"/>
  <c r="U715" i="17"/>
  <c r="V715" i="17"/>
  <c r="W715" i="17"/>
  <c r="U716" i="17"/>
  <c r="V716" i="17"/>
  <c r="W716" i="17"/>
  <c r="Y716" i="17" s="1"/>
  <c r="U717" i="17"/>
  <c r="V717" i="17"/>
  <c r="W717" i="17"/>
  <c r="U718" i="17"/>
  <c r="V718" i="17"/>
  <c r="W718" i="17"/>
  <c r="U719" i="17"/>
  <c r="V719" i="17"/>
  <c r="W719" i="17"/>
  <c r="U720" i="17"/>
  <c r="V720" i="17"/>
  <c r="W720" i="17"/>
  <c r="Y720" i="17" s="1"/>
  <c r="U721" i="17"/>
  <c r="V721" i="17"/>
  <c r="W721" i="17"/>
  <c r="Y721" i="17" s="1"/>
  <c r="U722" i="17"/>
  <c r="V722" i="17"/>
  <c r="W722" i="17"/>
  <c r="Y722" i="17" s="1"/>
  <c r="U5" i="17"/>
  <c r="V5" i="17"/>
  <c r="W5" i="17"/>
  <c r="U34" i="17"/>
  <c r="V34" i="17"/>
  <c r="W34" i="17"/>
  <c r="U48" i="17"/>
  <c r="V48" i="17"/>
  <c r="W48" i="17"/>
  <c r="U75" i="17"/>
  <c r="V75" i="17"/>
  <c r="W75" i="17"/>
  <c r="U98" i="17"/>
  <c r="V98" i="17"/>
  <c r="W98" i="17"/>
  <c r="U156" i="17"/>
  <c r="V156" i="17"/>
  <c r="W156" i="17"/>
  <c r="U201" i="17"/>
  <c r="V201" i="17"/>
  <c r="W201" i="17"/>
  <c r="U228" i="17"/>
  <c r="V228" i="17"/>
  <c r="W228" i="17"/>
  <c r="U241" i="17"/>
  <c r="V241" i="17"/>
  <c r="W241" i="17"/>
  <c r="U262" i="17"/>
  <c r="V262" i="17"/>
  <c r="W262" i="17"/>
  <c r="U272" i="17"/>
  <c r="V272" i="17"/>
  <c r="W272" i="17"/>
  <c r="U363" i="17"/>
  <c r="V363" i="17"/>
  <c r="W363" i="17"/>
  <c r="Y363" i="17" s="1"/>
  <c r="U422" i="17"/>
  <c r="V422" i="17"/>
  <c r="W422" i="17"/>
  <c r="U472" i="17"/>
  <c r="V472" i="17"/>
  <c r="W472" i="17"/>
  <c r="U482" i="17"/>
  <c r="V482" i="17"/>
  <c r="W482" i="17"/>
  <c r="U499" i="17"/>
  <c r="V499" i="17"/>
  <c r="W499" i="17"/>
  <c r="Y499" i="17" s="1"/>
  <c r="U500" i="17"/>
  <c r="V500" i="17"/>
  <c r="W500" i="17"/>
  <c r="U540" i="17"/>
  <c r="V540" i="17"/>
  <c r="W540" i="17"/>
  <c r="Y540" i="17" s="1"/>
  <c r="U546" i="17"/>
  <c r="V546" i="17"/>
  <c r="W546" i="17"/>
  <c r="Y546" i="17" s="1"/>
  <c r="U548" i="17"/>
  <c r="V548" i="17"/>
  <c r="W548" i="17"/>
  <c r="Y548" i="17" s="1"/>
  <c r="U588" i="17"/>
  <c r="V588" i="17"/>
  <c r="W588" i="17"/>
  <c r="U590" i="17"/>
  <c r="V590" i="17"/>
  <c r="W590" i="17"/>
  <c r="U665" i="17"/>
  <c r="V665" i="17"/>
  <c r="W665" i="17"/>
  <c r="U669" i="17"/>
  <c r="V669" i="17"/>
  <c r="W669" i="17"/>
  <c r="U678" i="17"/>
  <c r="V678" i="17"/>
  <c r="W678" i="17"/>
  <c r="Y678" i="17" s="1"/>
  <c r="U707" i="17"/>
  <c r="V707" i="17"/>
  <c r="W707" i="17"/>
  <c r="W6" i="17"/>
  <c r="V6" i="17"/>
  <c r="U6" i="17"/>
  <c r="T7" i="17"/>
  <c r="T8" i="17"/>
  <c r="T9" i="17"/>
  <c r="T10" i="17"/>
  <c r="T11" i="17"/>
  <c r="T12" i="17"/>
  <c r="T13" i="17"/>
  <c r="T14" i="17"/>
  <c r="T15" i="17"/>
  <c r="T16" i="17"/>
  <c r="T18" i="17"/>
  <c r="T19" i="17"/>
  <c r="T20" i="17"/>
  <c r="T21" i="17"/>
  <c r="T22" i="17"/>
  <c r="T23" i="17"/>
  <c r="T24" i="17"/>
  <c r="T25" i="17"/>
  <c r="T26" i="17"/>
  <c r="T27" i="17"/>
  <c r="T28" i="17"/>
  <c r="T29" i="17"/>
  <c r="T30" i="17"/>
  <c r="T31" i="17"/>
  <c r="T32" i="17"/>
  <c r="T33" i="17"/>
  <c r="T35" i="17"/>
  <c r="T36" i="17"/>
  <c r="T37" i="17"/>
  <c r="T38" i="17"/>
  <c r="T39" i="17"/>
  <c r="T40" i="17"/>
  <c r="T41" i="17"/>
  <c r="T42" i="17"/>
  <c r="T43" i="17"/>
  <c r="T44" i="17"/>
  <c r="T45" i="17"/>
  <c r="T46" i="17"/>
  <c r="T47"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6" i="17"/>
  <c r="T77" i="17"/>
  <c r="T78" i="17"/>
  <c r="T79" i="17"/>
  <c r="T80" i="17"/>
  <c r="T81" i="17"/>
  <c r="T82" i="17"/>
  <c r="T83" i="17"/>
  <c r="T84" i="17"/>
  <c r="T85" i="17"/>
  <c r="T86" i="17"/>
  <c r="T87" i="17"/>
  <c r="T88" i="17"/>
  <c r="T89" i="17"/>
  <c r="T90" i="17"/>
  <c r="T91" i="17"/>
  <c r="T92" i="17"/>
  <c r="T93" i="17"/>
  <c r="T94" i="17"/>
  <c r="T95" i="17"/>
  <c r="T96" i="17"/>
  <c r="T97" i="17"/>
  <c r="T99" i="17"/>
  <c r="T100" i="17"/>
  <c r="T101" i="17"/>
  <c r="T102" i="17"/>
  <c r="T103" i="17"/>
  <c r="T104" i="17"/>
  <c r="T105" i="17"/>
  <c r="T106" i="17"/>
  <c r="T107" i="17"/>
  <c r="T108" i="17"/>
  <c r="T109" i="17"/>
  <c r="T110" i="17"/>
  <c r="T111" i="17"/>
  <c r="T112" i="17"/>
  <c r="T113" i="17"/>
  <c r="T114" i="17"/>
  <c r="T115" i="17"/>
  <c r="T116" i="17"/>
  <c r="T117" i="17"/>
  <c r="T118" i="17"/>
  <c r="T119" i="17"/>
  <c r="T120" i="17"/>
  <c r="T121" i="17"/>
  <c r="T122" i="17"/>
  <c r="T123" i="17"/>
  <c r="T124" i="17"/>
  <c r="T125" i="17"/>
  <c r="T126" i="17"/>
  <c r="T127" i="17"/>
  <c r="T128" i="17"/>
  <c r="T129" i="17"/>
  <c r="T130" i="17"/>
  <c r="T131" i="17"/>
  <c r="T132" i="17"/>
  <c r="T133" i="17"/>
  <c r="T134" i="17"/>
  <c r="T136" i="17"/>
  <c r="T137" i="17"/>
  <c r="T138" i="17"/>
  <c r="T139" i="17"/>
  <c r="T140" i="17"/>
  <c r="T141" i="17"/>
  <c r="T142" i="17"/>
  <c r="T143" i="17"/>
  <c r="T144" i="17"/>
  <c r="T145" i="17"/>
  <c r="T146" i="17"/>
  <c r="T147" i="17"/>
  <c r="T148" i="17"/>
  <c r="T149" i="17"/>
  <c r="T150" i="17"/>
  <c r="T151" i="17"/>
  <c r="T152" i="17"/>
  <c r="T153" i="17"/>
  <c r="T154" i="17"/>
  <c r="T155" i="17"/>
  <c r="T157" i="17"/>
  <c r="T158" i="17"/>
  <c r="T159" i="17"/>
  <c r="T160" i="17"/>
  <c r="T161" i="17"/>
  <c r="T162" i="17"/>
  <c r="T163" i="17"/>
  <c r="T164" i="17"/>
  <c r="T165" i="17"/>
  <c r="T166" i="17"/>
  <c r="T167" i="17"/>
  <c r="T168" i="17"/>
  <c r="T169" i="17"/>
  <c r="T170" i="17"/>
  <c r="T171" i="17"/>
  <c r="T172" i="17"/>
  <c r="T173" i="17"/>
  <c r="T174" i="17"/>
  <c r="T175" i="17"/>
  <c r="T176" i="17"/>
  <c r="T177" i="17"/>
  <c r="T178" i="17"/>
  <c r="T179" i="17"/>
  <c r="T180" i="17"/>
  <c r="T181" i="17"/>
  <c r="T182" i="17"/>
  <c r="T183" i="17"/>
  <c r="T184" i="17"/>
  <c r="T185" i="17"/>
  <c r="T186" i="17"/>
  <c r="T187" i="17"/>
  <c r="T188" i="17"/>
  <c r="T189" i="17"/>
  <c r="T190" i="17"/>
  <c r="T191" i="17"/>
  <c r="T192" i="17"/>
  <c r="T193" i="17"/>
  <c r="T194" i="17"/>
  <c r="T195" i="17"/>
  <c r="T196" i="17"/>
  <c r="T197" i="17"/>
  <c r="T198" i="17"/>
  <c r="T199" i="17"/>
  <c r="T200" i="17"/>
  <c r="T202" i="17"/>
  <c r="T203" i="17"/>
  <c r="T204" i="17"/>
  <c r="T205" i="17"/>
  <c r="T206" i="17"/>
  <c r="T207" i="17"/>
  <c r="T208" i="17"/>
  <c r="T209" i="17"/>
  <c r="T210" i="17"/>
  <c r="T211" i="17"/>
  <c r="T213" i="17"/>
  <c r="T214" i="17"/>
  <c r="T215" i="17"/>
  <c r="T216" i="17"/>
  <c r="T217" i="17"/>
  <c r="T218" i="17"/>
  <c r="T219" i="17"/>
  <c r="T220" i="17"/>
  <c r="T221" i="17"/>
  <c r="T222" i="17"/>
  <c r="T223" i="17"/>
  <c r="T224" i="17"/>
  <c r="T225" i="17"/>
  <c r="T226" i="17"/>
  <c r="T227" i="17"/>
  <c r="T229" i="17"/>
  <c r="T230" i="17"/>
  <c r="T231" i="17"/>
  <c r="T232" i="17"/>
  <c r="T233" i="17"/>
  <c r="T234" i="17"/>
  <c r="T235" i="17"/>
  <c r="T236" i="17"/>
  <c r="T237" i="17"/>
  <c r="T238" i="17"/>
  <c r="T239" i="17"/>
  <c r="T240" i="17"/>
  <c r="T242" i="17"/>
  <c r="T243" i="17"/>
  <c r="T244" i="17"/>
  <c r="T245" i="17"/>
  <c r="T246" i="17"/>
  <c r="T247" i="17"/>
  <c r="T248" i="17"/>
  <c r="T249" i="17"/>
  <c r="T250" i="17"/>
  <c r="T251" i="17"/>
  <c r="T252" i="17"/>
  <c r="T253" i="17"/>
  <c r="T254" i="17"/>
  <c r="T255" i="17"/>
  <c r="T256" i="17"/>
  <c r="T257" i="17"/>
  <c r="T258" i="17"/>
  <c r="T259" i="17"/>
  <c r="T260" i="17"/>
  <c r="T261" i="17"/>
  <c r="T263" i="17"/>
  <c r="T264" i="17"/>
  <c r="T265" i="17"/>
  <c r="T266" i="17"/>
  <c r="T267" i="17"/>
  <c r="T268" i="17"/>
  <c r="T269" i="17"/>
  <c r="T270" i="17"/>
  <c r="T271" i="17"/>
  <c r="T273" i="17"/>
  <c r="T274" i="17"/>
  <c r="T275" i="17"/>
  <c r="T276" i="17"/>
  <c r="T277" i="17"/>
  <c r="T279" i="17"/>
  <c r="T280" i="17"/>
  <c r="T281" i="17"/>
  <c r="T282" i="17"/>
  <c r="T283" i="17"/>
  <c r="T284" i="17"/>
  <c r="T285" i="17"/>
  <c r="T286" i="17"/>
  <c r="T287" i="17"/>
  <c r="T288" i="17"/>
  <c r="T289" i="17"/>
  <c r="T290" i="17"/>
  <c r="T291" i="17"/>
  <c r="T292" i="17"/>
  <c r="T295" i="17"/>
  <c r="T296" i="17"/>
  <c r="T298" i="17"/>
  <c r="T299" i="17"/>
  <c r="T301" i="17"/>
  <c r="T302" i="17"/>
  <c r="T303" i="17"/>
  <c r="T304" i="17"/>
  <c r="T306" i="17"/>
  <c r="T307" i="17"/>
  <c r="T308" i="17"/>
  <c r="T309" i="17"/>
  <c r="T310" i="17"/>
  <c r="T311" i="17"/>
  <c r="T312" i="17"/>
  <c r="T313" i="17"/>
  <c r="T314" i="17"/>
  <c r="T315" i="17"/>
  <c r="T316" i="17"/>
  <c r="T317" i="17"/>
  <c r="T318" i="17"/>
  <c r="T319" i="17"/>
  <c r="T320" i="17"/>
  <c r="T321" i="17"/>
  <c r="T322" i="17"/>
  <c r="T323" i="17"/>
  <c r="T324" i="17"/>
  <c r="T325" i="17"/>
  <c r="T326" i="17"/>
  <c r="T327" i="17"/>
  <c r="T328" i="17"/>
  <c r="T329" i="17"/>
  <c r="T330" i="17"/>
  <c r="T331" i="17"/>
  <c r="T332" i="17"/>
  <c r="T333" i="17"/>
  <c r="T334" i="17"/>
  <c r="T335" i="17"/>
  <c r="T336" i="17"/>
  <c r="T337" i="17"/>
  <c r="T338" i="17"/>
  <c r="T339" i="17"/>
  <c r="T340" i="17"/>
  <c r="T341" i="17"/>
  <c r="T342" i="17"/>
  <c r="T343" i="17"/>
  <c r="T344" i="17"/>
  <c r="T345" i="17"/>
  <c r="T346" i="17"/>
  <c r="T347" i="17"/>
  <c r="T348" i="17"/>
  <c r="T349" i="17"/>
  <c r="T350" i="17"/>
  <c r="T351" i="17"/>
  <c r="T352" i="17"/>
  <c r="T353" i="17"/>
  <c r="T354" i="17"/>
  <c r="T355" i="17"/>
  <c r="T356" i="17"/>
  <c r="T357" i="17"/>
  <c r="T358" i="17"/>
  <c r="T359" i="17"/>
  <c r="T360" i="17"/>
  <c r="T361" i="17"/>
  <c r="T362" i="17"/>
  <c r="T364" i="17"/>
  <c r="T365" i="17"/>
  <c r="T366" i="17"/>
  <c r="T367" i="17"/>
  <c r="T368" i="17"/>
  <c r="T369" i="17"/>
  <c r="T370" i="17"/>
  <c r="T371" i="17"/>
  <c r="T372" i="17"/>
  <c r="T373" i="17"/>
  <c r="T374" i="17"/>
  <c r="T375" i="17"/>
  <c r="T376" i="17"/>
  <c r="T377" i="17"/>
  <c r="T378" i="17"/>
  <c r="T379" i="17"/>
  <c r="T380" i="17"/>
  <c r="T381" i="17"/>
  <c r="T382" i="17"/>
  <c r="T383" i="17"/>
  <c r="T384" i="17"/>
  <c r="T385" i="17"/>
  <c r="T386" i="17"/>
  <c r="T387" i="17"/>
  <c r="T388" i="17"/>
  <c r="T389" i="17"/>
  <c r="T390" i="17"/>
  <c r="T391" i="17"/>
  <c r="T392" i="17"/>
  <c r="T393" i="17"/>
  <c r="T394" i="17"/>
  <c r="T396" i="17"/>
  <c r="T397" i="17"/>
  <c r="T398" i="17"/>
  <c r="T399" i="17"/>
  <c r="T400" i="17"/>
  <c r="T401" i="17"/>
  <c r="T402" i="17"/>
  <c r="T403" i="17"/>
  <c r="T404" i="17"/>
  <c r="T405" i="17"/>
  <c r="T406" i="17"/>
  <c r="T407" i="17"/>
  <c r="T408" i="17"/>
  <c r="T409" i="17"/>
  <c r="T410" i="17"/>
  <c r="T411" i="17"/>
  <c r="T412" i="17"/>
  <c r="T413" i="17"/>
  <c r="T414" i="17"/>
  <c r="T415" i="17"/>
  <c r="T416" i="17"/>
  <c r="T417" i="17"/>
  <c r="T418" i="17"/>
  <c r="T419" i="17"/>
  <c r="T420" i="17"/>
  <c r="T421" i="17"/>
  <c r="T424" i="17"/>
  <c r="T425" i="17"/>
  <c r="T426" i="17"/>
  <c r="T427" i="17"/>
  <c r="T428" i="17"/>
  <c r="T429" i="17"/>
  <c r="T430" i="17"/>
  <c r="T431" i="17"/>
  <c r="T432" i="17"/>
  <c r="T433" i="17"/>
  <c r="T434" i="17"/>
  <c r="T435" i="17"/>
  <c r="T436" i="17"/>
  <c r="T437" i="17"/>
  <c r="T438" i="17"/>
  <c r="T439" i="17"/>
  <c r="T440" i="17"/>
  <c r="T441" i="17"/>
  <c r="T442" i="17"/>
  <c r="T443" i="17"/>
  <c r="T444" i="17"/>
  <c r="T445" i="17"/>
  <c r="T446" i="17"/>
  <c r="T447" i="17"/>
  <c r="T448" i="17"/>
  <c r="T449" i="17"/>
  <c r="T450" i="17"/>
  <c r="T451" i="17"/>
  <c r="T452" i="17"/>
  <c r="T453" i="17"/>
  <c r="T454" i="17"/>
  <c r="T455" i="17"/>
  <c r="T456" i="17"/>
  <c r="T457" i="17"/>
  <c r="T458" i="17"/>
  <c r="T459" i="17"/>
  <c r="T460" i="17"/>
  <c r="T461" i="17"/>
  <c r="T462" i="17"/>
  <c r="T463" i="17"/>
  <c r="T464" i="17"/>
  <c r="T465" i="17"/>
  <c r="T466" i="17"/>
  <c r="T467" i="17"/>
  <c r="T468" i="17"/>
  <c r="T469" i="17"/>
  <c r="T470" i="17"/>
  <c r="T471" i="17"/>
  <c r="T473" i="17"/>
  <c r="T475" i="17"/>
  <c r="T476" i="17"/>
  <c r="T477" i="17"/>
  <c r="T478" i="17"/>
  <c r="T479" i="17"/>
  <c r="T480" i="17"/>
  <c r="T481" i="17"/>
  <c r="T483" i="17"/>
  <c r="T484" i="17"/>
  <c r="T485" i="17"/>
  <c r="T486" i="17"/>
  <c r="T487" i="17"/>
  <c r="T488" i="17"/>
  <c r="T489" i="17"/>
  <c r="T490" i="17"/>
  <c r="T491" i="17"/>
  <c r="T492" i="17"/>
  <c r="T493" i="17"/>
  <c r="T494" i="17"/>
  <c r="T495" i="17"/>
  <c r="T496" i="17"/>
  <c r="T501" i="17"/>
  <c r="T502" i="17"/>
  <c r="T503" i="17"/>
  <c r="T507" i="17"/>
  <c r="T508" i="17"/>
  <c r="T509" i="17"/>
  <c r="T510" i="17"/>
  <c r="T511" i="17"/>
  <c r="T512" i="17"/>
  <c r="T513" i="17"/>
  <c r="T514" i="17"/>
  <c r="T523" i="17"/>
  <c r="T524" i="17"/>
  <c r="T525" i="17"/>
  <c r="T535" i="17"/>
  <c r="T539" i="17"/>
  <c r="T543" i="17"/>
  <c r="T547" i="17"/>
  <c r="T549" i="17"/>
  <c r="T550" i="17"/>
  <c r="T551" i="17"/>
  <c r="T552" i="17"/>
  <c r="T553" i="17"/>
  <c r="T554" i="17"/>
  <c r="T555" i="17"/>
  <c r="T556" i="17"/>
  <c r="T557" i="17"/>
  <c r="T558" i="17"/>
  <c r="T17" i="17"/>
  <c r="T135" i="17"/>
  <c r="T212" i="17"/>
  <c r="T278" i="17"/>
  <c r="T293" i="17"/>
  <c r="T294" i="17"/>
  <c r="T297" i="17"/>
  <c r="T300" i="17"/>
  <c r="T305" i="17"/>
  <c r="T395" i="17"/>
  <c r="T423" i="17"/>
  <c r="T504" i="17"/>
  <c r="T559" i="17"/>
  <c r="T560" i="17"/>
  <c r="T561" i="17"/>
  <c r="T562" i="17"/>
  <c r="T563" i="17"/>
  <c r="T564" i="17"/>
  <c r="T565" i="17"/>
  <c r="T566" i="17"/>
  <c r="T567" i="17"/>
  <c r="T568" i="17"/>
  <c r="T569" i="17"/>
  <c r="T570" i="17"/>
  <c r="T571" i="17"/>
  <c r="T572" i="17"/>
  <c r="T573" i="17"/>
  <c r="T575" i="17"/>
  <c r="T576" i="17"/>
  <c r="T577" i="17"/>
  <c r="T578" i="17"/>
  <c r="T579" i="17"/>
  <c r="T580" i="17"/>
  <c r="T581" i="17"/>
  <c r="T582" i="17"/>
  <c r="T583" i="17"/>
  <c r="T584" i="17"/>
  <c r="T585" i="17"/>
  <c r="T586" i="17"/>
  <c r="T587" i="17"/>
  <c r="T589" i="17"/>
  <c r="T591" i="17"/>
  <c r="T592" i="17"/>
  <c r="T593" i="17"/>
  <c r="T594" i="17"/>
  <c r="T595" i="17"/>
  <c r="T596" i="17"/>
  <c r="T597" i="17"/>
  <c r="T598" i="17"/>
  <c r="T599" i="17"/>
  <c r="T600" i="17"/>
  <c r="T601" i="17"/>
  <c r="T604" i="17"/>
  <c r="T605" i="17"/>
  <c r="T606" i="17"/>
  <c r="T607" i="17"/>
  <c r="T608" i="17"/>
  <c r="T609" i="17"/>
  <c r="T610" i="17"/>
  <c r="T611" i="17"/>
  <c r="T612" i="17"/>
  <c r="T613" i="17"/>
  <c r="T614" i="17"/>
  <c r="T615" i="17"/>
  <c r="T616" i="17"/>
  <c r="T617" i="17"/>
  <c r="T618" i="17"/>
  <c r="T619" i="17"/>
  <c r="T620" i="17"/>
  <c r="T621" i="17"/>
  <c r="T622" i="17"/>
  <c r="T623" i="17"/>
  <c r="T624" i="17"/>
  <c r="T625" i="17"/>
  <c r="T626" i="17"/>
  <c r="T627" i="17"/>
  <c r="T628" i="17"/>
  <c r="T629" i="17"/>
  <c r="T630" i="17"/>
  <c r="T631" i="17"/>
  <c r="T632" i="17"/>
  <c r="T633" i="17"/>
  <c r="T634" i="17"/>
  <c r="T635" i="17"/>
  <c r="T636" i="17"/>
  <c r="T637" i="17"/>
  <c r="T638" i="17"/>
  <c r="T639" i="17"/>
  <c r="T640" i="17"/>
  <c r="T641" i="17"/>
  <c r="T474" i="17"/>
  <c r="T497" i="17"/>
  <c r="T498" i="17"/>
  <c r="T505" i="17"/>
  <c r="T506" i="17"/>
  <c r="T515" i="17"/>
  <c r="T516" i="17"/>
  <c r="T517" i="17"/>
  <c r="T518" i="17"/>
  <c r="T519" i="17"/>
  <c r="T520" i="17"/>
  <c r="T521" i="17"/>
  <c r="T522" i="17"/>
  <c r="T526" i="17"/>
  <c r="T527" i="17"/>
  <c r="T528" i="17"/>
  <c r="T529" i="17"/>
  <c r="T530" i="17"/>
  <c r="T531" i="17"/>
  <c r="T532" i="17"/>
  <c r="T533" i="17"/>
  <c r="T534" i="17"/>
  <c r="T536" i="17"/>
  <c r="T537" i="17"/>
  <c r="T538" i="17"/>
  <c r="T541" i="17"/>
  <c r="T542" i="17"/>
  <c r="T544" i="17"/>
  <c r="T545" i="17"/>
  <c r="T574" i="17"/>
  <c r="T602" i="17"/>
  <c r="T603" i="17"/>
  <c r="T642" i="17"/>
  <c r="T643" i="17"/>
  <c r="T644" i="17"/>
  <c r="T645" i="17"/>
  <c r="T646" i="17"/>
  <c r="T647" i="17"/>
  <c r="T648" i="17"/>
  <c r="T649" i="17"/>
  <c r="T650" i="17"/>
  <c r="T651" i="17"/>
  <c r="T652" i="17"/>
  <c r="T653" i="17"/>
  <c r="T654" i="17"/>
  <c r="T655" i="17"/>
  <c r="T656" i="17"/>
  <c r="T657" i="17"/>
  <c r="T658" i="17"/>
  <c r="T659" i="17"/>
  <c r="T660" i="17"/>
  <c r="T661" i="17"/>
  <c r="T662" i="17"/>
  <c r="T663" i="17"/>
  <c r="T664" i="17"/>
  <c r="T666" i="17"/>
  <c r="T667" i="17"/>
  <c r="T668" i="17"/>
  <c r="T670" i="17"/>
  <c r="T671" i="17"/>
  <c r="T672" i="17"/>
  <c r="T673" i="17"/>
  <c r="T674" i="17"/>
  <c r="T675" i="17"/>
  <c r="T676" i="17"/>
  <c r="T677" i="17"/>
  <c r="T679" i="17"/>
  <c r="T680" i="17"/>
  <c r="T681" i="17"/>
  <c r="T682" i="17"/>
  <c r="T683" i="17"/>
  <c r="T684" i="17"/>
  <c r="T685" i="17"/>
  <c r="T686" i="17"/>
  <c r="T687" i="17"/>
  <c r="T688" i="17"/>
  <c r="T689" i="17"/>
  <c r="T690" i="17"/>
  <c r="T691" i="17"/>
  <c r="T692" i="17"/>
  <c r="T693" i="17"/>
  <c r="T694" i="17"/>
  <c r="T695" i="17"/>
  <c r="T696" i="17"/>
  <c r="T697" i="17"/>
  <c r="T698" i="17"/>
  <c r="T699" i="17"/>
  <c r="T700" i="17"/>
  <c r="T701" i="17"/>
  <c r="T702" i="17"/>
  <c r="T703" i="17"/>
  <c r="T704" i="17"/>
  <c r="T705" i="17"/>
  <c r="T706" i="17"/>
  <c r="T708" i="17"/>
  <c r="T709" i="17"/>
  <c r="T710" i="17"/>
  <c r="T711" i="17"/>
  <c r="T712" i="17"/>
  <c r="T713" i="17"/>
  <c r="T714" i="17"/>
  <c r="T715" i="17"/>
  <c r="T716" i="17"/>
  <c r="T717" i="17"/>
  <c r="T718" i="17"/>
  <c r="T719" i="17"/>
  <c r="T720" i="17"/>
  <c r="T721" i="17"/>
  <c r="T722" i="17"/>
  <c r="T5" i="17"/>
  <c r="T34" i="17"/>
  <c r="T48" i="17"/>
  <c r="T75" i="17"/>
  <c r="T98" i="17"/>
  <c r="T156" i="17"/>
  <c r="T201" i="17"/>
  <c r="T228" i="17"/>
  <c r="T241" i="17"/>
  <c r="T262" i="17"/>
  <c r="T272" i="17"/>
  <c r="T363" i="17"/>
  <c r="T422" i="17"/>
  <c r="T472" i="17"/>
  <c r="T482" i="17"/>
  <c r="T499" i="17"/>
  <c r="T500" i="17"/>
  <c r="T540" i="17"/>
  <c r="T546" i="17"/>
  <c r="T548" i="17"/>
  <c r="T588" i="17"/>
  <c r="T590" i="17"/>
  <c r="T665" i="17"/>
  <c r="T669" i="17"/>
  <c r="T678" i="17"/>
  <c r="T707" i="17"/>
  <c r="T6" i="17"/>
  <c r="Y724" i="17" l="1"/>
  <c r="M95" i="26"/>
  <c r="I95" i="26"/>
  <c r="M94" i="26"/>
  <c r="I94" i="26"/>
  <c r="I93" i="26"/>
  <c r="I92" i="26"/>
  <c r="M91" i="26"/>
  <c r="I91" i="26"/>
  <c r="M90" i="26"/>
  <c r="I90" i="26"/>
  <c r="M89" i="26"/>
  <c r="I89" i="26"/>
  <c r="N88" i="26"/>
  <c r="I88" i="26"/>
  <c r="I87" i="26"/>
  <c r="M86" i="26"/>
  <c r="I86" i="26"/>
  <c r="M85" i="26"/>
  <c r="I85" i="26"/>
  <c r="M84" i="26"/>
  <c r="I84" i="26"/>
  <c r="M83" i="26"/>
  <c r="I83" i="26"/>
  <c r="M82" i="26"/>
  <c r="I82" i="26"/>
  <c r="N81" i="26"/>
  <c r="I81" i="26"/>
  <c r="N80" i="26"/>
  <c r="I80" i="26"/>
  <c r="M79" i="26"/>
  <c r="I79" i="26"/>
  <c r="M78" i="26"/>
  <c r="I78" i="26"/>
  <c r="M77" i="26"/>
  <c r="I77" i="26"/>
  <c r="M76" i="26"/>
  <c r="I76" i="26"/>
  <c r="M75" i="26"/>
  <c r="I75" i="26"/>
  <c r="M74" i="26"/>
  <c r="I74" i="26"/>
  <c r="N73" i="26"/>
  <c r="I73" i="26"/>
  <c r="N72" i="26"/>
  <c r="I72" i="26"/>
  <c r="I71" i="26"/>
  <c r="M70" i="26"/>
  <c r="I70" i="26"/>
  <c r="M69" i="26"/>
  <c r="I69" i="26"/>
  <c r="M68" i="26"/>
  <c r="I68" i="26"/>
  <c r="N67" i="26"/>
  <c r="I67" i="26"/>
  <c r="M66" i="26"/>
  <c r="I66" i="26"/>
  <c r="M65" i="26"/>
  <c r="I65" i="26"/>
  <c r="M64" i="26"/>
  <c r="I64" i="26"/>
  <c r="M63" i="26"/>
  <c r="I63" i="26"/>
  <c r="M62" i="26"/>
  <c r="I62" i="26"/>
  <c r="M61" i="26"/>
  <c r="I61" i="26"/>
  <c r="N60" i="26"/>
  <c r="I60" i="26"/>
  <c r="N59" i="26"/>
  <c r="I59" i="26"/>
  <c r="M58" i="26"/>
  <c r="I58" i="26"/>
  <c r="M57" i="26"/>
  <c r="I57" i="26"/>
  <c r="M56" i="26"/>
  <c r="I56" i="26"/>
  <c r="M55" i="26"/>
  <c r="I55" i="26"/>
  <c r="M54" i="26"/>
  <c r="I54" i="26"/>
  <c r="M53" i="26"/>
  <c r="I53" i="26"/>
  <c r="M52" i="26"/>
  <c r="I52" i="26"/>
  <c r="M51" i="26"/>
  <c r="I51" i="26"/>
  <c r="M50" i="26"/>
  <c r="I50" i="26"/>
  <c r="M49" i="26"/>
  <c r="I49" i="26"/>
  <c r="N48" i="26"/>
  <c r="I48" i="26"/>
  <c r="N47" i="26"/>
  <c r="I47" i="26"/>
  <c r="M46" i="26"/>
  <c r="I46" i="26"/>
  <c r="M45" i="26"/>
  <c r="I45" i="26"/>
  <c r="M44" i="26"/>
  <c r="I44" i="26"/>
  <c r="M43" i="26"/>
  <c r="I43" i="26"/>
  <c r="M42" i="26"/>
  <c r="I42" i="26"/>
  <c r="M41" i="26"/>
  <c r="I41" i="26"/>
  <c r="M40" i="26"/>
  <c r="I40" i="26"/>
  <c r="M39" i="26"/>
  <c r="I39" i="26"/>
  <c r="M38" i="26"/>
  <c r="I38" i="26"/>
  <c r="M37" i="26"/>
  <c r="I37" i="26"/>
  <c r="M36" i="26"/>
  <c r="I36" i="26"/>
  <c r="N35" i="26"/>
  <c r="I35" i="26"/>
  <c r="M34" i="26"/>
  <c r="I34" i="26"/>
  <c r="M33" i="26"/>
  <c r="I33" i="26"/>
  <c r="M32" i="26"/>
  <c r="I32" i="26"/>
  <c r="M31" i="26"/>
  <c r="I31" i="26"/>
  <c r="M30" i="26"/>
  <c r="I30" i="26"/>
  <c r="N29" i="26"/>
  <c r="I29" i="26"/>
  <c r="N28" i="26"/>
  <c r="I28" i="26"/>
  <c r="M27" i="26"/>
  <c r="I27" i="26"/>
  <c r="I26" i="26"/>
  <c r="N25" i="26"/>
  <c r="I25" i="26"/>
  <c r="M24" i="26"/>
  <c r="I24" i="26"/>
  <c r="N23" i="26"/>
  <c r="I23" i="26"/>
  <c r="I22" i="26"/>
  <c r="N21" i="26"/>
  <c r="I21" i="26"/>
  <c r="M20" i="26"/>
  <c r="I20" i="26"/>
  <c r="N19" i="26"/>
  <c r="I19" i="26"/>
  <c r="N18" i="26"/>
  <c r="I18" i="26"/>
  <c r="I17" i="26"/>
  <c r="M16" i="26"/>
  <c r="I16" i="26"/>
  <c r="M15" i="26"/>
  <c r="I15" i="26"/>
  <c r="N14" i="26"/>
  <c r="I14" i="26"/>
  <c r="M13" i="26"/>
  <c r="I13" i="26"/>
  <c r="M12" i="26"/>
  <c r="I12" i="26"/>
  <c r="M11" i="26"/>
  <c r="I11" i="26"/>
  <c r="M10" i="26"/>
  <c r="I10" i="26"/>
  <c r="M9" i="26"/>
  <c r="I9" i="26"/>
  <c r="M8" i="26"/>
  <c r="I8" i="26"/>
  <c r="N7" i="26"/>
  <c r="I7" i="26"/>
  <c r="M6" i="26"/>
  <c r="I6" i="26"/>
  <c r="M5" i="26"/>
  <c r="I5" i="26"/>
  <c r="M87" i="26" l="1"/>
  <c r="M22" i="26"/>
  <c r="M92" i="26"/>
  <c r="M17" i="26"/>
  <c r="K5" i="26"/>
  <c r="N5" i="26" s="1"/>
  <c r="M71" i="26"/>
  <c r="K87" i="26"/>
  <c r="N87" i="26" s="1"/>
  <c r="M26" i="26"/>
  <c r="K57" i="26"/>
  <c r="N57" i="26" s="1"/>
  <c r="K67" i="26"/>
  <c r="K32" i="26"/>
  <c r="N32" i="26" s="1"/>
  <c r="K78" i="26"/>
  <c r="N78" i="26" s="1"/>
  <c r="K81" i="26"/>
  <c r="K15" i="26"/>
  <c r="N15" i="26" s="1"/>
  <c r="K23" i="26"/>
  <c r="K27" i="26"/>
  <c r="N27" i="26" s="1"/>
  <c r="K31" i="26"/>
  <c r="N31" i="26" s="1"/>
  <c r="K36" i="26"/>
  <c r="N36" i="26" s="1"/>
  <c r="K44" i="26"/>
  <c r="N44" i="26" s="1"/>
  <c r="K56" i="26"/>
  <c r="N56" i="26" s="1"/>
  <c r="K60" i="26"/>
  <c r="K72" i="26"/>
  <c r="K77" i="26"/>
  <c r="N77" i="26" s="1"/>
  <c r="K86" i="26"/>
  <c r="N86" i="26" s="1"/>
  <c r="K89" i="26"/>
  <c r="N89" i="26" s="1"/>
  <c r="K45" i="26"/>
  <c r="N45" i="26" s="1"/>
  <c r="K92" i="26"/>
  <c r="N92" i="26" s="1"/>
  <c r="K94" i="26"/>
  <c r="N94" i="26" s="1"/>
  <c r="K6" i="26"/>
  <c r="N6" i="26" s="1"/>
  <c r="K10" i="26"/>
  <c r="N10" i="26" s="1"/>
  <c r="K22" i="26"/>
  <c r="N22" i="26" s="1"/>
  <c r="K26" i="26"/>
  <c r="N26" i="26" s="1"/>
  <c r="K30" i="26"/>
  <c r="N30" i="26" s="1"/>
  <c r="K43" i="26"/>
  <c r="N43" i="26" s="1"/>
  <c r="K48" i="26"/>
  <c r="K55" i="26"/>
  <c r="N55" i="26" s="1"/>
  <c r="K66" i="26"/>
  <c r="N66" i="26" s="1"/>
  <c r="K76" i="26"/>
  <c r="N76" i="26" s="1"/>
  <c r="K14" i="26"/>
  <c r="K35" i="26"/>
  <c r="K42" i="26"/>
  <c r="N42" i="26" s="1"/>
  <c r="K54" i="26"/>
  <c r="N54" i="26" s="1"/>
  <c r="K65" i="26"/>
  <c r="N65" i="26" s="1"/>
  <c r="K71" i="26"/>
  <c r="N71" i="26" s="1"/>
  <c r="K75" i="26"/>
  <c r="N75" i="26" s="1"/>
  <c r="K85" i="26"/>
  <c r="N85" i="26" s="1"/>
  <c r="K91" i="26"/>
  <c r="N91" i="26" s="1"/>
  <c r="K16" i="26"/>
  <c r="N16" i="26" s="1"/>
  <c r="K28" i="26"/>
  <c r="K37" i="26"/>
  <c r="N37" i="26" s="1"/>
  <c r="K49" i="26"/>
  <c r="N49" i="26" s="1"/>
  <c r="K9" i="26"/>
  <c r="N9" i="26" s="1"/>
  <c r="K19" i="26"/>
  <c r="K21" i="26"/>
  <c r="K25" i="26"/>
  <c r="K29" i="26"/>
  <c r="K41" i="26"/>
  <c r="N41" i="26" s="1"/>
  <c r="K53" i="26"/>
  <c r="N53" i="26" s="1"/>
  <c r="K64" i="26"/>
  <c r="N64" i="26" s="1"/>
  <c r="K70" i="26"/>
  <c r="N70" i="26" s="1"/>
  <c r="K74" i="26"/>
  <c r="N74" i="26" s="1"/>
  <c r="K80" i="26"/>
  <c r="K84" i="26"/>
  <c r="N84" i="26" s="1"/>
  <c r="K8" i="26"/>
  <c r="N8" i="26" s="1"/>
  <c r="K13" i="26"/>
  <c r="N13" i="26" s="1"/>
  <c r="K40" i="26"/>
  <c r="N40" i="26" s="1"/>
  <c r="K47" i="26"/>
  <c r="K52" i="26"/>
  <c r="N52" i="26" s="1"/>
  <c r="K59" i="26"/>
  <c r="K63" i="26"/>
  <c r="N63" i="26" s="1"/>
  <c r="K69" i="26"/>
  <c r="N69" i="26" s="1"/>
  <c r="K83" i="26"/>
  <c r="N83" i="26" s="1"/>
  <c r="K88" i="26"/>
  <c r="K93" i="26"/>
  <c r="K95" i="26"/>
  <c r="N95" i="26" s="1"/>
  <c r="K12" i="26"/>
  <c r="N12" i="26" s="1"/>
  <c r="K34" i="26"/>
  <c r="N34" i="26" s="1"/>
  <c r="K39" i="26"/>
  <c r="N39" i="26" s="1"/>
  <c r="K51" i="26"/>
  <c r="N51" i="26" s="1"/>
  <c r="K62" i="26"/>
  <c r="N62" i="26" s="1"/>
  <c r="K68" i="26"/>
  <c r="N68" i="26" s="1"/>
  <c r="K73" i="26"/>
  <c r="K82" i="26"/>
  <c r="N82" i="26" s="1"/>
  <c r="K90" i="26"/>
  <c r="N90" i="26" s="1"/>
  <c r="K18" i="26"/>
  <c r="K7" i="26"/>
  <c r="K11" i="26"/>
  <c r="N11" i="26" s="1"/>
  <c r="K17" i="26"/>
  <c r="N17" i="26" s="1"/>
  <c r="K20" i="26"/>
  <c r="N20" i="26" s="1"/>
  <c r="K24" i="26"/>
  <c r="N24" i="26" s="1"/>
  <c r="K33" i="26"/>
  <c r="N33" i="26" s="1"/>
  <c r="K38" i="26"/>
  <c r="N38" i="26" s="1"/>
  <c r="K46" i="26"/>
  <c r="N46" i="26" s="1"/>
  <c r="K50" i="26"/>
  <c r="N50" i="26" s="1"/>
  <c r="K58" i="26"/>
  <c r="N58" i="26" s="1"/>
  <c r="K61" i="26"/>
  <c r="N61" i="26" s="1"/>
  <c r="K79" i="26"/>
  <c r="N79" i="26" s="1"/>
  <c r="B8" i="21" l="1"/>
  <c r="B7" i="21"/>
  <c r="B6" i="21"/>
  <c r="D3" i="21"/>
  <c r="F3" i="21" l="1"/>
  <c r="C22" i="21" s="1"/>
  <c r="D4" i="21"/>
  <c r="C26" i="21"/>
  <c r="C21" i="21"/>
  <c r="E6" i="21"/>
  <c r="C12" i="21"/>
  <c r="C14" i="21" s="1"/>
  <c r="C15" i="21" s="1"/>
  <c r="C24" i="21" l="1"/>
  <c r="C20" i="21"/>
  <c r="E7" i="21"/>
  <c r="C25" i="21"/>
  <c r="C19" i="21"/>
  <c r="E8" i="21"/>
  <c r="C23" i="21"/>
  <c r="B13" i="16"/>
  <c r="B12" i="16"/>
  <c r="B11" i="16"/>
  <c r="D8" i="16"/>
  <c r="F8" i="16" s="1"/>
  <c r="C22" i="16" l="1"/>
  <c r="C21" i="16"/>
  <c r="C20" i="16"/>
  <c r="C19" i="16"/>
  <c r="C18" i="16"/>
  <c r="C17" i="16"/>
  <c r="E13" i="16"/>
  <c r="E12" i="16"/>
  <c r="E11" i="16"/>
</calcChain>
</file>

<file path=xl/sharedStrings.xml><?xml version="1.0" encoding="utf-8"?>
<sst xmlns="http://schemas.openxmlformats.org/spreadsheetml/2006/main" count="29603" uniqueCount="4275">
  <si>
    <t>FTE</t>
  </si>
  <si>
    <t>School Type</t>
  </si>
  <si>
    <t>Elementary Schools</t>
  </si>
  <si>
    <t>Middle Schools</t>
  </si>
  <si>
    <t>Senior High Schools</t>
  </si>
  <si>
    <t>LD</t>
  </si>
  <si>
    <t>C</t>
  </si>
  <si>
    <t>FY 17-18</t>
  </si>
  <si>
    <t xml:space="preserve">Program 13027 - General Fund School Program </t>
  </si>
  <si>
    <t>Budget Item 13222 - Psychological Services</t>
  </si>
  <si>
    <t>Psychologist</t>
  </si>
  <si>
    <t>33D34</t>
  </si>
  <si>
    <t>Salary</t>
  </si>
  <si>
    <t>FB</t>
  </si>
  <si>
    <t>Medical</t>
  </si>
  <si>
    <t>Total Cost</t>
  </si>
  <si>
    <t>C Basis</t>
  </si>
  <si>
    <t>Day</t>
  </si>
  <si>
    <t>Amount</t>
  </si>
  <si>
    <t>Elem</t>
  </si>
  <si>
    <t>Middle</t>
  </si>
  <si>
    <t>Senior</t>
  </si>
  <si>
    <t>Cost</t>
  </si>
  <si>
    <t>Days</t>
  </si>
  <si>
    <t>1/2</t>
  </si>
  <si>
    <t>Cost Center</t>
  </si>
  <si>
    <t>School Name</t>
  </si>
  <si>
    <t>Norm Category</t>
  </si>
  <si>
    <t>Affiliated</t>
  </si>
  <si>
    <t>Span</t>
  </si>
  <si>
    <t>Physical LD</t>
  </si>
  <si>
    <t>SDC K-5(6)</t>
  </si>
  <si>
    <t>SDC 6-8</t>
  </si>
  <si>
    <t>SDC 9-12</t>
  </si>
  <si>
    <t>Pre-K SP ED</t>
  </si>
  <si>
    <t>ST_PRE_SCH_PROG</t>
  </si>
  <si>
    <t>TE (ETK)</t>
  </si>
  <si>
    <t>K-12 w/o SDC</t>
  </si>
  <si>
    <t>K-12 with SDC</t>
  </si>
  <si>
    <t>Grand Total</t>
  </si>
  <si>
    <t>SS#</t>
  </si>
  <si>
    <t>SS Center Code</t>
  </si>
  <si>
    <t>Shared Site Name</t>
  </si>
  <si>
    <t>SS %</t>
  </si>
  <si>
    <t>Sch Type Funding</t>
  </si>
  <si>
    <t>Formula</t>
  </si>
  <si>
    <t>f</t>
  </si>
  <si>
    <t>NW</t>
  </si>
  <si>
    <t>S</t>
  </si>
  <si>
    <t>NE</t>
  </si>
  <si>
    <t>PHBAO</t>
  </si>
  <si>
    <t>W</t>
  </si>
  <si>
    <t>E</t>
  </si>
  <si>
    <t>1201401</t>
  </si>
  <si>
    <t>Albion El</t>
  </si>
  <si>
    <t>Elementary School</t>
  </si>
  <si>
    <t>1202701</t>
  </si>
  <si>
    <t>Aldama El</t>
  </si>
  <si>
    <t>1204101</t>
  </si>
  <si>
    <t>Alexandria El</t>
  </si>
  <si>
    <t>1204201</t>
  </si>
  <si>
    <t>Harvard El</t>
  </si>
  <si>
    <t>1206801</t>
  </si>
  <si>
    <t>Allesandro El</t>
  </si>
  <si>
    <t>1208201</t>
  </si>
  <si>
    <t>Alta Loma El</t>
  </si>
  <si>
    <t>1208901</t>
  </si>
  <si>
    <t>1209601</t>
  </si>
  <si>
    <t>Amestoy El</t>
  </si>
  <si>
    <t>1211001</t>
  </si>
  <si>
    <t>1211701</t>
  </si>
  <si>
    <t>1212301</t>
  </si>
  <si>
    <t>Angeles Mesa El</t>
  </si>
  <si>
    <t>1517301</t>
  </si>
  <si>
    <t>Middle School</t>
  </si>
  <si>
    <t>1213701</t>
  </si>
  <si>
    <t>1214601</t>
  </si>
  <si>
    <t>1215101</t>
  </si>
  <si>
    <t>Annandale El</t>
  </si>
  <si>
    <t>1216401</t>
  </si>
  <si>
    <t>Desegregated/Receiver</t>
  </si>
  <si>
    <t>1217801</t>
  </si>
  <si>
    <t>1219201</t>
  </si>
  <si>
    <t>Arlington Hts El</t>
  </si>
  <si>
    <t>1220501</t>
  </si>
  <si>
    <t>1221901</t>
  </si>
  <si>
    <t>1223301</t>
  </si>
  <si>
    <t>1224701</t>
  </si>
  <si>
    <t>Avalon Gardens El</t>
  </si>
  <si>
    <t>1225001</t>
  </si>
  <si>
    <t>Magnet School - ELEM</t>
  </si>
  <si>
    <t>Magnet 1</t>
  </si>
  <si>
    <t>1226901</t>
  </si>
  <si>
    <t>1227401</t>
  </si>
  <si>
    <t>Baldwin Hills El</t>
  </si>
  <si>
    <t>1228801</t>
  </si>
  <si>
    <t>1230101</t>
  </si>
  <si>
    <t>1230201</t>
  </si>
  <si>
    <t>Obama El</t>
  </si>
  <si>
    <t>1230301</t>
  </si>
  <si>
    <t>Porter Ranch School</t>
  </si>
  <si>
    <t>Span School</t>
  </si>
  <si>
    <t>t</t>
  </si>
  <si>
    <t>1230601</t>
  </si>
  <si>
    <t>1230701</t>
  </si>
  <si>
    <t>Magnet 2</t>
  </si>
  <si>
    <t>1230801</t>
  </si>
  <si>
    <t>Ride El Smart Acad</t>
  </si>
  <si>
    <t>1230901</t>
  </si>
  <si>
    <t>Willow El</t>
  </si>
  <si>
    <t>1231101</t>
  </si>
  <si>
    <t>1231201</t>
  </si>
  <si>
    <t>1231301</t>
  </si>
  <si>
    <t>Moore M/S/T Acad</t>
  </si>
  <si>
    <t>1231501</t>
  </si>
  <si>
    <t>Barton Hill El</t>
  </si>
  <si>
    <t>1232301</t>
  </si>
  <si>
    <t>1232901</t>
  </si>
  <si>
    <t>1233501</t>
  </si>
  <si>
    <t>Beckford Chtr Enr St</t>
  </si>
  <si>
    <t>1234201</t>
  </si>
  <si>
    <t>1807001</t>
  </si>
  <si>
    <t>1237201</t>
  </si>
  <si>
    <t>Ochoa LC</t>
  </si>
  <si>
    <t>1237501</t>
  </si>
  <si>
    <t>Hughes El</t>
  </si>
  <si>
    <t>1237801</t>
  </si>
  <si>
    <t>Nueva Vista El</t>
  </si>
  <si>
    <t>1238101</t>
  </si>
  <si>
    <t>Maywood El</t>
  </si>
  <si>
    <t>1238301</t>
  </si>
  <si>
    <t>Esperanza El</t>
  </si>
  <si>
    <t>1238401</t>
  </si>
  <si>
    <t>Politi El</t>
  </si>
  <si>
    <t>1238501</t>
  </si>
  <si>
    <t>Gratts LA for YS</t>
  </si>
  <si>
    <t>1238601</t>
  </si>
  <si>
    <t>Del Olmo El</t>
  </si>
  <si>
    <t>1239101</t>
  </si>
  <si>
    <t>1239201</t>
  </si>
  <si>
    <t>Olympic PC</t>
  </si>
  <si>
    <t>Primary Center</t>
  </si>
  <si>
    <t>1239301</t>
  </si>
  <si>
    <t>Lake St Primary</t>
  </si>
  <si>
    <t>1239701</t>
  </si>
  <si>
    <t>Belvedere El</t>
  </si>
  <si>
    <t>1243801</t>
  </si>
  <si>
    <t>1247001</t>
  </si>
  <si>
    <t>1247301</t>
  </si>
  <si>
    <t>1247901</t>
  </si>
  <si>
    <t>1248601</t>
  </si>
  <si>
    <t>Brainard El</t>
  </si>
  <si>
    <t>1249301</t>
  </si>
  <si>
    <t>1250701</t>
  </si>
  <si>
    <t>1252101</t>
  </si>
  <si>
    <t>1252701</t>
  </si>
  <si>
    <t>Broad Ave El</t>
  </si>
  <si>
    <t>1253001</t>
  </si>
  <si>
    <t>1253401</t>
  </si>
  <si>
    <t>Broadway El</t>
  </si>
  <si>
    <t>1254201</t>
  </si>
  <si>
    <t>White El</t>
  </si>
  <si>
    <t>1254301</t>
  </si>
  <si>
    <t>Lafayette Park PC</t>
  </si>
  <si>
    <t>1254401</t>
  </si>
  <si>
    <t>1254801</t>
  </si>
  <si>
    <t>1256201</t>
  </si>
  <si>
    <t>Brooklyn Ave El</t>
  </si>
  <si>
    <t>1258901</t>
  </si>
  <si>
    <t>1260301</t>
  </si>
  <si>
    <t>1261601</t>
  </si>
  <si>
    <t>1261901</t>
  </si>
  <si>
    <t>Wilshire Park El</t>
  </si>
  <si>
    <t>1263001</t>
  </si>
  <si>
    <t>1264401</t>
  </si>
  <si>
    <t>1265801</t>
  </si>
  <si>
    <t>1267101</t>
  </si>
  <si>
    <t>Bushnell Way El</t>
  </si>
  <si>
    <t>1268501</t>
  </si>
  <si>
    <t>1269901</t>
  </si>
  <si>
    <t>Cahuenga El</t>
  </si>
  <si>
    <t>1270101</t>
  </si>
  <si>
    <t>Kim El</t>
  </si>
  <si>
    <t>1270401</t>
  </si>
  <si>
    <t>Calabash CA</t>
  </si>
  <si>
    <t>1270601</t>
  </si>
  <si>
    <t>Calahan Community Ch</t>
  </si>
  <si>
    <t>1271201</t>
  </si>
  <si>
    <t>Calvert Chtr for ES</t>
  </si>
  <si>
    <t>1272601</t>
  </si>
  <si>
    <t>1274001</t>
  </si>
  <si>
    <t>1274101</t>
  </si>
  <si>
    <t>Community El Mag CS</t>
  </si>
  <si>
    <t>1275301</t>
  </si>
  <si>
    <t>Canoga Park El</t>
  </si>
  <si>
    <t>1276701</t>
  </si>
  <si>
    <t>1278101</t>
  </si>
  <si>
    <t>1279501</t>
  </si>
  <si>
    <t>1280201</t>
  </si>
  <si>
    <t>1281501</t>
  </si>
  <si>
    <t>1282201</t>
  </si>
  <si>
    <t>1283601</t>
  </si>
  <si>
    <t>1284901</t>
  </si>
  <si>
    <t>Carthay El ES Mag</t>
  </si>
  <si>
    <t>1286301</t>
  </si>
  <si>
    <t>1287701</t>
  </si>
  <si>
    <t>Castle Hts El</t>
  </si>
  <si>
    <t>1288101</t>
  </si>
  <si>
    <t>1289001</t>
  </si>
  <si>
    <t>1293901</t>
  </si>
  <si>
    <t>Carson-Gore Academy</t>
  </si>
  <si>
    <t>1294201</t>
  </si>
  <si>
    <t>Estrella El</t>
  </si>
  <si>
    <t>1294301</t>
  </si>
  <si>
    <t>Jones El</t>
  </si>
  <si>
    <t>1294401</t>
  </si>
  <si>
    <t>Huerta El</t>
  </si>
  <si>
    <t>1294501</t>
  </si>
  <si>
    <t>Century Park El</t>
  </si>
  <si>
    <t>1295901</t>
  </si>
  <si>
    <t>Chandler LA</t>
  </si>
  <si>
    <t>1298601</t>
  </si>
  <si>
    <t>Chapman El</t>
  </si>
  <si>
    <t>1300201</t>
  </si>
  <si>
    <t>Charnock Road El</t>
  </si>
  <si>
    <t>1301401</t>
  </si>
  <si>
    <t>1302701</t>
  </si>
  <si>
    <t>Chatsworth Park El</t>
  </si>
  <si>
    <t>1304101</t>
  </si>
  <si>
    <t>1306801</t>
  </si>
  <si>
    <t>Cienega El</t>
  </si>
  <si>
    <t>1308201</t>
  </si>
  <si>
    <t>1309601</t>
  </si>
  <si>
    <t>City Terrace El</t>
  </si>
  <si>
    <t>1311001</t>
  </si>
  <si>
    <t>1312301</t>
  </si>
  <si>
    <t>1313701</t>
  </si>
  <si>
    <t>1315101</t>
  </si>
  <si>
    <t>Coldwater Cyn El</t>
  </si>
  <si>
    <t>1316401</t>
  </si>
  <si>
    <t>1317801</t>
  </si>
  <si>
    <t>1319201</t>
  </si>
  <si>
    <t>1320501</t>
  </si>
  <si>
    <t>1321001</t>
  </si>
  <si>
    <t>Madison El</t>
  </si>
  <si>
    <t>1321901</t>
  </si>
  <si>
    <t>1322001</t>
  </si>
  <si>
    <t>Escutia PC</t>
  </si>
  <si>
    <t>1324701</t>
  </si>
  <si>
    <t>Plasencia El</t>
  </si>
  <si>
    <t>1326001</t>
  </si>
  <si>
    <t>1328801</t>
  </si>
  <si>
    <t>1330201</t>
  </si>
  <si>
    <t>Crestwood St El</t>
  </si>
  <si>
    <t>1331101</t>
  </si>
  <si>
    <t>Span Magnet School</t>
  </si>
  <si>
    <t>1331501</t>
  </si>
  <si>
    <t>Dena El</t>
  </si>
  <si>
    <t>1332901</t>
  </si>
  <si>
    <t>1333501</t>
  </si>
  <si>
    <t>1334001</t>
  </si>
  <si>
    <t>Darby Ave Charter</t>
  </si>
  <si>
    <t>1335601</t>
  </si>
  <si>
    <t>Dayton Heights El</t>
  </si>
  <si>
    <t>1337701</t>
  </si>
  <si>
    <t>Dearborn El CA</t>
  </si>
  <si>
    <t>1338401</t>
  </si>
  <si>
    <t>Del Amo El</t>
  </si>
  <si>
    <t>1339701</t>
  </si>
  <si>
    <t>Delevan Drive El</t>
  </si>
  <si>
    <t>1342501</t>
  </si>
  <si>
    <t>1342601</t>
  </si>
  <si>
    <t>Garza PC</t>
  </si>
  <si>
    <t>1343801</t>
  </si>
  <si>
    <t>1345201</t>
  </si>
  <si>
    <t>1346601</t>
  </si>
  <si>
    <t>Dominguez El</t>
  </si>
  <si>
    <t>1347901</t>
  </si>
  <si>
    <t>Dorris Place El</t>
  </si>
  <si>
    <t>1349301</t>
  </si>
  <si>
    <t>1350001</t>
  </si>
  <si>
    <t>1350701</t>
  </si>
  <si>
    <t>Eagle Rock El</t>
  </si>
  <si>
    <t>1352101</t>
  </si>
  <si>
    <t>1354101</t>
  </si>
  <si>
    <t>1354501</t>
  </si>
  <si>
    <t>1354801</t>
  </si>
  <si>
    <t>Elizabeth LC</t>
  </si>
  <si>
    <t>1356201</t>
  </si>
  <si>
    <t>El Sereno El</t>
  </si>
  <si>
    <t>1357401</t>
  </si>
  <si>
    <t>Sendak El</t>
  </si>
  <si>
    <t>1357501</t>
  </si>
  <si>
    <t>Elysian Heights El</t>
  </si>
  <si>
    <t>1357601</t>
  </si>
  <si>
    <t>Parks LC</t>
  </si>
  <si>
    <t>1357701</t>
  </si>
  <si>
    <t>Bellingham El</t>
  </si>
  <si>
    <t>1358901</t>
  </si>
  <si>
    <t>Emelita Academy Chtr</t>
  </si>
  <si>
    <t>1361001</t>
  </si>
  <si>
    <t>1361601</t>
  </si>
  <si>
    <t>1363001</t>
  </si>
  <si>
    <t>Erwin El</t>
  </si>
  <si>
    <t>1364001</t>
  </si>
  <si>
    <t>1367101</t>
  </si>
  <si>
    <t>1369901</t>
  </si>
  <si>
    <t>1371201</t>
  </si>
  <si>
    <t>1372601</t>
  </si>
  <si>
    <t>1374001</t>
  </si>
  <si>
    <t>Farmdale El</t>
  </si>
  <si>
    <t>1375301</t>
  </si>
  <si>
    <t>Fernangeles El</t>
  </si>
  <si>
    <t>1376701</t>
  </si>
  <si>
    <t>15th St El</t>
  </si>
  <si>
    <t>1378101</t>
  </si>
  <si>
    <t>54th St El</t>
  </si>
  <si>
    <t>1379501</t>
  </si>
  <si>
    <t>59th St El</t>
  </si>
  <si>
    <t>1380801</t>
  </si>
  <si>
    <t>52nd St El</t>
  </si>
  <si>
    <t>1382201</t>
  </si>
  <si>
    <t>1382901</t>
  </si>
  <si>
    <t>Broadous El</t>
  </si>
  <si>
    <t>1383601</t>
  </si>
  <si>
    <t>1st St El</t>
  </si>
  <si>
    <t>1384901</t>
  </si>
  <si>
    <t>1387701</t>
  </si>
  <si>
    <t>Fletcher Dr El</t>
  </si>
  <si>
    <t>1389001</t>
  </si>
  <si>
    <t>1391801</t>
  </si>
  <si>
    <t>Ford Blvd El</t>
  </si>
  <si>
    <t>1393201</t>
  </si>
  <si>
    <t>49th St El</t>
  </si>
  <si>
    <t>1395901</t>
  </si>
  <si>
    <t>42nd St El</t>
  </si>
  <si>
    <t>1397301</t>
  </si>
  <si>
    <t>4th St El</t>
  </si>
  <si>
    <t>1397401</t>
  </si>
  <si>
    <t>1398601</t>
  </si>
  <si>
    <t>1401401</t>
  </si>
  <si>
    <t>1402001</t>
  </si>
  <si>
    <t>Bakewell PC</t>
  </si>
  <si>
    <t>1402701</t>
  </si>
  <si>
    <t>1404101</t>
  </si>
  <si>
    <t>Gardena El</t>
  </si>
  <si>
    <t>1405501</t>
  </si>
  <si>
    <t>Garden Grove El</t>
  </si>
  <si>
    <t>1406801</t>
  </si>
  <si>
    <t>1408201</t>
  </si>
  <si>
    <t>1409601</t>
  </si>
  <si>
    <t>1411001</t>
  </si>
  <si>
    <t>1411701</t>
  </si>
  <si>
    <t>Germain Acad AA</t>
  </si>
  <si>
    <t>1412301</t>
  </si>
  <si>
    <t>Glassell Park El</t>
  </si>
  <si>
    <t>1413001</t>
  </si>
  <si>
    <t>1413701</t>
  </si>
  <si>
    <t>Glen Alta El</t>
  </si>
  <si>
    <t>1416401</t>
  </si>
  <si>
    <t>Glenfeliz Blvd El</t>
  </si>
  <si>
    <t>1419201</t>
  </si>
  <si>
    <t>Glenwood El</t>
  </si>
  <si>
    <t>1421901</t>
  </si>
  <si>
    <t>Graham El</t>
  </si>
  <si>
    <t>1423301</t>
  </si>
  <si>
    <t>1424701</t>
  </si>
  <si>
    <t>1426001</t>
  </si>
  <si>
    <t>Grant El</t>
  </si>
  <si>
    <t>1427401</t>
  </si>
  <si>
    <t>1429501</t>
  </si>
  <si>
    <t>1430101</t>
  </si>
  <si>
    <t>1431501</t>
  </si>
  <si>
    <t>1432201</t>
  </si>
  <si>
    <t>1432901</t>
  </si>
  <si>
    <t>1434201</t>
  </si>
  <si>
    <t>Halldale El</t>
  </si>
  <si>
    <t>1434901</t>
  </si>
  <si>
    <t>Hamlin CA</t>
  </si>
  <si>
    <t>1435601</t>
  </si>
  <si>
    <t>Anton El</t>
  </si>
  <si>
    <t>1439701</t>
  </si>
  <si>
    <t>Hancock Park El</t>
  </si>
  <si>
    <t>1442501</t>
  </si>
  <si>
    <t>Harbor City El</t>
  </si>
  <si>
    <t>1443101</t>
  </si>
  <si>
    <t>1443801</t>
  </si>
  <si>
    <t>1444501</t>
  </si>
  <si>
    <t>Hart St El</t>
  </si>
  <si>
    <t>1445201</t>
  </si>
  <si>
    <t>1446601</t>
  </si>
  <si>
    <t>1447301</t>
  </si>
  <si>
    <t>Haynes CES</t>
  </si>
  <si>
    <t>1449301</t>
  </si>
  <si>
    <t>1450701</t>
  </si>
  <si>
    <t>1451501</t>
  </si>
  <si>
    <t>1452101</t>
  </si>
  <si>
    <t>Hesby Oaks Lead Chtr</t>
  </si>
  <si>
    <t>1452801</t>
  </si>
  <si>
    <t>Hillcrest Dr El</t>
  </si>
  <si>
    <t>1453401</t>
  </si>
  <si>
    <t>Hillside El</t>
  </si>
  <si>
    <t>1454801</t>
  </si>
  <si>
    <t>Hobart Blvd El</t>
  </si>
  <si>
    <t>1456201</t>
  </si>
  <si>
    <t>1457501</t>
  </si>
  <si>
    <t>1457601</t>
  </si>
  <si>
    <t>1458901</t>
  </si>
  <si>
    <t>1460301</t>
  </si>
  <si>
    <t>1461601</t>
  </si>
  <si>
    <t>1463001</t>
  </si>
  <si>
    <t>Huntington Dr El</t>
  </si>
  <si>
    <t>1464001</t>
  </si>
  <si>
    <t>Walnut Park El</t>
  </si>
  <si>
    <t>1464101</t>
  </si>
  <si>
    <t>San Antonio El</t>
  </si>
  <si>
    <t>1464201</t>
  </si>
  <si>
    <t>Pacific Blvd School</t>
  </si>
  <si>
    <t>1465801</t>
  </si>
  <si>
    <t>1467101</t>
  </si>
  <si>
    <t>Ivanhoe El</t>
  </si>
  <si>
    <t>1468001</t>
  </si>
  <si>
    <t>Lizarraga El</t>
  </si>
  <si>
    <t>1468101</t>
  </si>
  <si>
    <t>Harmony El</t>
  </si>
  <si>
    <t>1468501</t>
  </si>
  <si>
    <t>Aurora El</t>
  </si>
  <si>
    <t>1469201</t>
  </si>
  <si>
    <t>Justice St Acad Chtr</t>
  </si>
  <si>
    <t>1469601</t>
  </si>
  <si>
    <t>Kennedy El</t>
  </si>
  <si>
    <t>1469901</t>
  </si>
  <si>
    <t>1471201</t>
  </si>
  <si>
    <t>Kentwood El</t>
  </si>
  <si>
    <t>1472601</t>
  </si>
  <si>
    <t>1476001</t>
  </si>
  <si>
    <t>1476201</t>
  </si>
  <si>
    <t>Knollwood Prep Acad</t>
  </si>
  <si>
    <t>1476401</t>
  </si>
  <si>
    <t>1476701</t>
  </si>
  <si>
    <t>Lane El</t>
  </si>
  <si>
    <t>1477501</t>
  </si>
  <si>
    <t>1477601</t>
  </si>
  <si>
    <t>Primary Academy</t>
  </si>
  <si>
    <t>1478101</t>
  </si>
  <si>
    <t>Lankershim El</t>
  </si>
  <si>
    <t>1478601</t>
  </si>
  <si>
    <t>1479001</t>
  </si>
  <si>
    <t>Lassen El</t>
  </si>
  <si>
    <t>1479501</t>
  </si>
  <si>
    <t>1480801</t>
  </si>
  <si>
    <t>Laurel El</t>
  </si>
  <si>
    <t>1482901</t>
  </si>
  <si>
    <t>Leapwood El</t>
  </si>
  <si>
    <t>1483601</t>
  </si>
  <si>
    <t>1484901</t>
  </si>
  <si>
    <t>1486301</t>
  </si>
  <si>
    <t>1487001</t>
  </si>
  <si>
    <t>1487701</t>
  </si>
  <si>
    <t>1488101</t>
  </si>
  <si>
    <t>1488701</t>
  </si>
  <si>
    <t>1489001</t>
  </si>
  <si>
    <t>1490401</t>
  </si>
  <si>
    <t>1491801</t>
  </si>
  <si>
    <t>Loma Vista El</t>
  </si>
  <si>
    <t>1493201</t>
  </si>
  <si>
    <t>1494501</t>
  </si>
  <si>
    <t>1495901</t>
  </si>
  <si>
    <t>1497301</t>
  </si>
  <si>
    <t>1498001</t>
  </si>
  <si>
    <t>Pio Pico MS</t>
  </si>
  <si>
    <t>1498201</t>
  </si>
  <si>
    <t>Los Angeles El</t>
  </si>
  <si>
    <t>1498301</t>
  </si>
  <si>
    <t>Mariposa-Nabi PC</t>
  </si>
  <si>
    <t>1498601</t>
  </si>
  <si>
    <t>Los Feliz STEMM Mag</t>
  </si>
  <si>
    <t>1501401</t>
  </si>
  <si>
    <t>1501601</t>
  </si>
  <si>
    <t>Coughlin El</t>
  </si>
  <si>
    <t>1505501</t>
  </si>
  <si>
    <t>1506801</t>
  </si>
  <si>
    <t>Main St El</t>
  </si>
  <si>
    <t>1508201</t>
  </si>
  <si>
    <t>1509601</t>
  </si>
  <si>
    <t>1511001</t>
  </si>
  <si>
    <t>Manhattan Place El</t>
  </si>
  <si>
    <t>1511101</t>
  </si>
  <si>
    <t>1511201</t>
  </si>
  <si>
    <t>Jones PC</t>
  </si>
  <si>
    <t>1511301</t>
  </si>
  <si>
    <t>Mack El</t>
  </si>
  <si>
    <t>1513701</t>
  </si>
  <si>
    <t>1519301</t>
  </si>
  <si>
    <t>Walnut Park MS STEM</t>
  </si>
  <si>
    <t>1839001</t>
  </si>
  <si>
    <t>Walnut Park MS SJ/SL</t>
  </si>
  <si>
    <t>1516401</t>
  </si>
  <si>
    <t>Marquez Charter</t>
  </si>
  <si>
    <t>1517001</t>
  </si>
  <si>
    <t>Lexington Ave PC</t>
  </si>
  <si>
    <t>1760401</t>
  </si>
  <si>
    <t>Science Academy G/HG/HA/ STEM Magnet</t>
  </si>
  <si>
    <t>Magnet School - MS</t>
  </si>
  <si>
    <t>1517801</t>
  </si>
  <si>
    <t>Marvin El</t>
  </si>
  <si>
    <t>1519201</t>
  </si>
  <si>
    <t>Mar Vista El</t>
  </si>
  <si>
    <t>1823801</t>
  </si>
  <si>
    <t>1519801</t>
  </si>
  <si>
    <t>1520501</t>
  </si>
  <si>
    <t>1521901</t>
  </si>
  <si>
    <t>1523301</t>
  </si>
  <si>
    <t>1515301</t>
  </si>
  <si>
    <t>Orchard Academies 2B</t>
  </si>
  <si>
    <t>1524701</t>
  </si>
  <si>
    <t>1528801</t>
  </si>
  <si>
    <t>1530101</t>
  </si>
  <si>
    <t>1530201</t>
  </si>
  <si>
    <t>1531501</t>
  </si>
  <si>
    <t>1532101</t>
  </si>
  <si>
    <t>Miller El</t>
  </si>
  <si>
    <t>1532901</t>
  </si>
  <si>
    <t>Miramonte El</t>
  </si>
  <si>
    <t>1534201</t>
  </si>
  <si>
    <t>Monlux El</t>
  </si>
  <si>
    <t>1538401</t>
  </si>
  <si>
    <t>Monte Vista El</t>
  </si>
  <si>
    <t>1538501</t>
  </si>
  <si>
    <t>Riordan PC</t>
  </si>
  <si>
    <t>1539701</t>
  </si>
  <si>
    <t>Morningside El</t>
  </si>
  <si>
    <t>1540401</t>
  </si>
  <si>
    <t>Mountain View El</t>
  </si>
  <si>
    <t>1541101</t>
  </si>
  <si>
    <t>Mt Washington El</t>
  </si>
  <si>
    <t>1542501</t>
  </si>
  <si>
    <t>1543801</t>
  </si>
  <si>
    <t>1544601</t>
  </si>
  <si>
    <t>1545201</t>
  </si>
  <si>
    <t>Nestle Ave Charter</t>
  </si>
  <si>
    <t>1545901</t>
  </si>
  <si>
    <t>1546601</t>
  </si>
  <si>
    <t>1547901</t>
  </si>
  <si>
    <t>Newcastle El</t>
  </si>
  <si>
    <t>1550501</t>
  </si>
  <si>
    <t>9th St El</t>
  </si>
  <si>
    <t>1552101</t>
  </si>
  <si>
    <t>95th St El</t>
  </si>
  <si>
    <t>1553401</t>
  </si>
  <si>
    <t>99th St El</t>
  </si>
  <si>
    <t>1554801</t>
  </si>
  <si>
    <t>92nd St El</t>
  </si>
  <si>
    <t>1556201</t>
  </si>
  <si>
    <t>Barrett El</t>
  </si>
  <si>
    <t>1557501</t>
  </si>
  <si>
    <t>96th St El</t>
  </si>
  <si>
    <t>1558201</t>
  </si>
  <si>
    <t>93rd St El</t>
  </si>
  <si>
    <t>1560301</t>
  </si>
  <si>
    <t>1560401</t>
  </si>
  <si>
    <t>Panorama City El</t>
  </si>
  <si>
    <t>1563001</t>
  </si>
  <si>
    <t>1564401</t>
  </si>
  <si>
    <t>Normont El</t>
  </si>
  <si>
    <t>1569901</t>
  </si>
  <si>
    <t>1572601</t>
  </si>
  <si>
    <t>O'Melveny El</t>
  </si>
  <si>
    <t>1574001</t>
  </si>
  <si>
    <t>118th St El</t>
  </si>
  <si>
    <t>1575301</t>
  </si>
  <si>
    <t>186th St El</t>
  </si>
  <si>
    <t>1578101</t>
  </si>
  <si>
    <t>Flournoy El</t>
  </si>
  <si>
    <t>1580801</t>
  </si>
  <si>
    <t>156th St El</t>
  </si>
  <si>
    <t>1582201</t>
  </si>
  <si>
    <t>153rd St El</t>
  </si>
  <si>
    <t>1583601</t>
  </si>
  <si>
    <t>109th St El</t>
  </si>
  <si>
    <t>1584901</t>
  </si>
  <si>
    <t>Griffith Joyner El</t>
  </si>
  <si>
    <t>1585701</t>
  </si>
  <si>
    <t>107th St El</t>
  </si>
  <si>
    <t>1586301</t>
  </si>
  <si>
    <t>116th St El</t>
  </si>
  <si>
    <t>1587701</t>
  </si>
  <si>
    <t>135th St El</t>
  </si>
  <si>
    <t>1588401</t>
  </si>
  <si>
    <t>112th St El</t>
  </si>
  <si>
    <t>1588701</t>
  </si>
  <si>
    <t>122nd St El</t>
  </si>
  <si>
    <t>1588901</t>
  </si>
  <si>
    <t>1589401</t>
  </si>
  <si>
    <t>1590401</t>
  </si>
  <si>
    <t>1591801</t>
  </si>
  <si>
    <t>1595901</t>
  </si>
  <si>
    <t>1598601</t>
  </si>
  <si>
    <t>Palms El</t>
  </si>
  <si>
    <t>1600501</t>
  </si>
  <si>
    <t>Park Ave El</t>
  </si>
  <si>
    <t>1601301</t>
  </si>
  <si>
    <t>Park Western El</t>
  </si>
  <si>
    <t>1602101</t>
  </si>
  <si>
    <t>1602701</t>
  </si>
  <si>
    <t>1605201</t>
  </si>
  <si>
    <t>1606801</t>
  </si>
  <si>
    <t>1515401</t>
  </si>
  <si>
    <t>Orchard Academies 2C</t>
  </si>
  <si>
    <t>1609601</t>
  </si>
  <si>
    <t>Plainview Academc CA</t>
  </si>
  <si>
    <t>1611001</t>
  </si>
  <si>
    <t>Playa Del Rey El</t>
  </si>
  <si>
    <t>1612301</t>
  </si>
  <si>
    <t>Plummer El</t>
  </si>
  <si>
    <t>1613701</t>
  </si>
  <si>
    <t>1614001</t>
  </si>
  <si>
    <t>Pomelo Community CS</t>
  </si>
  <si>
    <t>1614801</t>
  </si>
  <si>
    <t>1615801</t>
  </si>
  <si>
    <t>1616401</t>
  </si>
  <si>
    <t>1617801</t>
  </si>
  <si>
    <t>Ramona El</t>
  </si>
  <si>
    <t>1617901</t>
  </si>
  <si>
    <t>Kingsley El</t>
  </si>
  <si>
    <t>1619201</t>
  </si>
  <si>
    <t>1621901</t>
  </si>
  <si>
    <t>Raymond Ave El</t>
  </si>
  <si>
    <t>1623301</t>
  </si>
  <si>
    <t>Reseda El</t>
  </si>
  <si>
    <t>1626001</t>
  </si>
  <si>
    <t>1627401</t>
  </si>
  <si>
    <t>Hamasaki El</t>
  </si>
  <si>
    <t>1628801</t>
  </si>
  <si>
    <t>Rio Vista El</t>
  </si>
  <si>
    <t>1630101</t>
  </si>
  <si>
    <t>Ritter El</t>
  </si>
  <si>
    <t>1631501</t>
  </si>
  <si>
    <t>1632901</t>
  </si>
  <si>
    <t>Rockdale VAPA Mag</t>
  </si>
  <si>
    <t>1634201</t>
  </si>
  <si>
    <t>Coeur D'Alene El</t>
  </si>
  <si>
    <t>1635601</t>
  </si>
  <si>
    <t>Roscoe El</t>
  </si>
  <si>
    <t>1636301</t>
  </si>
  <si>
    <t>1637001</t>
  </si>
  <si>
    <t>1638401</t>
  </si>
  <si>
    <t>1642501</t>
  </si>
  <si>
    <t>1642601</t>
  </si>
  <si>
    <t>Amanecer PC</t>
  </si>
  <si>
    <t>1643801</t>
  </si>
  <si>
    <t>Russell El</t>
  </si>
  <si>
    <t>1645201</t>
  </si>
  <si>
    <t>San Fernando El</t>
  </si>
  <si>
    <t>1646601</t>
  </si>
  <si>
    <t>1647901</t>
  </si>
  <si>
    <t>1649301</t>
  </si>
  <si>
    <t>San Pascual ES STEAM Magnet</t>
  </si>
  <si>
    <t>1650101</t>
  </si>
  <si>
    <t>San Fernando MS IAM</t>
  </si>
  <si>
    <t>1650701</t>
  </si>
  <si>
    <t>1653401</t>
  </si>
  <si>
    <t>King Jr El</t>
  </si>
  <si>
    <t>1654901</t>
  </si>
  <si>
    <t>Hollywood PC</t>
  </si>
  <si>
    <t>1656501</t>
  </si>
  <si>
    <t>Saticoy El</t>
  </si>
  <si>
    <t>1657501</t>
  </si>
  <si>
    <t>2nd St El</t>
  </si>
  <si>
    <t>1658901</t>
  </si>
  <si>
    <t>1660601</t>
  </si>
  <si>
    <t>1661601</t>
  </si>
  <si>
    <t>7th St El</t>
  </si>
  <si>
    <t>1663001</t>
  </si>
  <si>
    <t>75th St El</t>
  </si>
  <si>
    <t>1664401</t>
  </si>
  <si>
    <t>74th St El</t>
  </si>
  <si>
    <t>1665801</t>
  </si>
  <si>
    <t>1666501</t>
  </si>
  <si>
    <t>1667101</t>
  </si>
  <si>
    <t>1668501</t>
  </si>
  <si>
    <t>Sheridan St El</t>
  </si>
  <si>
    <t>1669901</t>
  </si>
  <si>
    <t>Sherman Oaks El CS</t>
  </si>
  <si>
    <t>1671201</t>
  </si>
  <si>
    <t>1674001</t>
  </si>
  <si>
    <t>1675301</t>
  </si>
  <si>
    <t>Sierra Park El</t>
  </si>
  <si>
    <t>1676701</t>
  </si>
  <si>
    <t>Sierra Vista El</t>
  </si>
  <si>
    <t>1678101</t>
  </si>
  <si>
    <t>6th Ave El</t>
  </si>
  <si>
    <t>1679501</t>
  </si>
  <si>
    <t>68th St El</t>
  </si>
  <si>
    <t>1680801</t>
  </si>
  <si>
    <t>61st St El</t>
  </si>
  <si>
    <t>1682201</t>
  </si>
  <si>
    <t>66th St El</t>
  </si>
  <si>
    <t>1683601</t>
  </si>
  <si>
    <t>1684901</t>
  </si>
  <si>
    <t>1686301</t>
  </si>
  <si>
    <t>South Park El</t>
  </si>
  <si>
    <t>1686701</t>
  </si>
  <si>
    <t>Bridges School</t>
  </si>
  <si>
    <t>1686801</t>
  </si>
  <si>
    <t>1686901</t>
  </si>
  <si>
    <t>Knox El</t>
  </si>
  <si>
    <t>1687001</t>
  </si>
  <si>
    <t>1687201</t>
  </si>
  <si>
    <t>Wisdom El</t>
  </si>
  <si>
    <t>1687301</t>
  </si>
  <si>
    <t>Escalante El</t>
  </si>
  <si>
    <t>1687501</t>
  </si>
  <si>
    <t>San Miguel El</t>
  </si>
  <si>
    <t>1687801</t>
  </si>
  <si>
    <t>Montara Ave El</t>
  </si>
  <si>
    <t>1688001</t>
  </si>
  <si>
    <t>Independence El</t>
  </si>
  <si>
    <t>1688401</t>
  </si>
  <si>
    <t>Roybal-Allard El</t>
  </si>
  <si>
    <t>1688601</t>
  </si>
  <si>
    <t>Baca Arts Acad</t>
  </si>
  <si>
    <t>1689001</t>
  </si>
  <si>
    <t>1690401</t>
  </si>
  <si>
    <t>1690501</t>
  </si>
  <si>
    <t>1691801</t>
  </si>
  <si>
    <t>1692001</t>
  </si>
  <si>
    <t>1693201</t>
  </si>
  <si>
    <t>Sterry El</t>
  </si>
  <si>
    <t>1694501</t>
  </si>
  <si>
    <t>1695201</t>
  </si>
  <si>
    <t>1695901</t>
  </si>
  <si>
    <t>1697301</t>
  </si>
  <si>
    <t>Sunland El</t>
  </si>
  <si>
    <t>1698601</t>
  </si>
  <si>
    <t>1698801</t>
  </si>
  <si>
    <t>Sunrise El</t>
  </si>
  <si>
    <t>1700701</t>
  </si>
  <si>
    <t>1701401</t>
  </si>
  <si>
    <t>Sylmar El</t>
  </si>
  <si>
    <t>1702701</t>
  </si>
  <si>
    <t>Sylvan Park El</t>
  </si>
  <si>
    <t>1703501</t>
  </si>
  <si>
    <t>1704101</t>
  </si>
  <si>
    <t>Tarzana El</t>
  </si>
  <si>
    <t>1706801</t>
  </si>
  <si>
    <t>1708201</t>
  </si>
  <si>
    <t>10th St El</t>
  </si>
  <si>
    <t>1711001</t>
  </si>
  <si>
    <t>3rd St El</t>
  </si>
  <si>
    <t>1712301</t>
  </si>
  <si>
    <t>Bradley Glbl Awr Mag</t>
  </si>
  <si>
    <t>1713701</t>
  </si>
  <si>
    <t>1715101</t>
  </si>
  <si>
    <t>Weemes El</t>
  </si>
  <si>
    <t>1716401</t>
  </si>
  <si>
    <t>Bright El</t>
  </si>
  <si>
    <t>1717801</t>
  </si>
  <si>
    <t>Toland Way El</t>
  </si>
  <si>
    <t>1719201</t>
  </si>
  <si>
    <t>Toluca Lake El</t>
  </si>
  <si>
    <t>1719801</t>
  </si>
  <si>
    <t>Topanga El CS</t>
  </si>
  <si>
    <t>1720101</t>
  </si>
  <si>
    <t>1720501</t>
  </si>
  <si>
    <t>1721901</t>
  </si>
  <si>
    <t>1722001</t>
  </si>
  <si>
    <t>Maple PC</t>
  </si>
  <si>
    <t>1724701</t>
  </si>
  <si>
    <t>1726001</t>
  </si>
  <si>
    <t>Tweedy El</t>
  </si>
  <si>
    <t>1727401</t>
  </si>
  <si>
    <t>20th St El</t>
  </si>
  <si>
    <t>1728801</t>
  </si>
  <si>
    <t>28th St El</t>
  </si>
  <si>
    <t>1730101</t>
  </si>
  <si>
    <t>24th St El</t>
  </si>
  <si>
    <t>1732901</t>
  </si>
  <si>
    <t>232nd Pl El</t>
  </si>
  <si>
    <t>1734201</t>
  </si>
  <si>
    <t>1735601</t>
  </si>
  <si>
    <t>1737001</t>
  </si>
  <si>
    <t>1738401</t>
  </si>
  <si>
    <t>1739001</t>
  </si>
  <si>
    <t>Valley Altern Mag</t>
  </si>
  <si>
    <t>1739701</t>
  </si>
  <si>
    <t>Valley View El</t>
  </si>
  <si>
    <t>1739801</t>
  </si>
  <si>
    <t>Alta California El</t>
  </si>
  <si>
    <t>1739901</t>
  </si>
  <si>
    <t>Korenstein El</t>
  </si>
  <si>
    <t>1740001</t>
  </si>
  <si>
    <t>Vista Del Valle Acad</t>
  </si>
  <si>
    <t>1740101</t>
  </si>
  <si>
    <t>Cardenas El</t>
  </si>
  <si>
    <t>1740201</t>
  </si>
  <si>
    <t>Mosk El</t>
  </si>
  <si>
    <t>1740401</t>
  </si>
  <si>
    <t>Santana Arts Academy</t>
  </si>
  <si>
    <t>1740801</t>
  </si>
  <si>
    <t>Sylmar Ldshp Acad</t>
  </si>
  <si>
    <t>1741101</t>
  </si>
  <si>
    <t>1741901</t>
  </si>
  <si>
    <t>1742201</t>
  </si>
  <si>
    <t>1742501</t>
  </si>
  <si>
    <t>1743201</t>
  </si>
  <si>
    <t>Columbus Ave El</t>
  </si>
  <si>
    <t>1743801</t>
  </si>
  <si>
    <t>Van Nuys El</t>
  </si>
  <si>
    <t>1746601</t>
  </si>
  <si>
    <t>1747901</t>
  </si>
  <si>
    <t>1749301</t>
  </si>
  <si>
    <t>Vernon City El</t>
  </si>
  <si>
    <t>1750701</t>
  </si>
  <si>
    <t>1752101</t>
  </si>
  <si>
    <t>1753401</t>
  </si>
  <si>
    <t>1754801</t>
  </si>
  <si>
    <t>Vinedale El</t>
  </si>
  <si>
    <t>1756201</t>
  </si>
  <si>
    <t>1835801</t>
  </si>
  <si>
    <t>San Fernando MS</t>
  </si>
  <si>
    <t>1757501</t>
  </si>
  <si>
    <t>1758901</t>
  </si>
  <si>
    <t>1760301</t>
  </si>
  <si>
    <t>1524001</t>
  </si>
  <si>
    <t>New Middle School Pathway</t>
  </si>
  <si>
    <t>1894301</t>
  </si>
  <si>
    <t>Magnet School - SHS</t>
  </si>
  <si>
    <t>1761601</t>
  </si>
  <si>
    <t>1763001</t>
  </si>
  <si>
    <t>Washington PC</t>
  </si>
  <si>
    <t>1763401</t>
  </si>
  <si>
    <t>1763701</t>
  </si>
  <si>
    <t>Welby Way Charter ES &amp; GHA Magnet</t>
  </si>
  <si>
    <t>1877901</t>
  </si>
  <si>
    <t>Narbonne SH</t>
  </si>
  <si>
    <t>Senior High School</t>
  </si>
  <si>
    <t>1764001</t>
  </si>
  <si>
    <t>Chavez El</t>
  </si>
  <si>
    <t>1764401</t>
  </si>
  <si>
    <t>West Athens El</t>
  </si>
  <si>
    <t>1764901</t>
  </si>
  <si>
    <t>West Hollywood El</t>
  </si>
  <si>
    <t>1765401</t>
  </si>
  <si>
    <t>1883801</t>
  </si>
  <si>
    <t>1765801</t>
  </si>
  <si>
    <t>Sylmar Biotech Acad</t>
  </si>
  <si>
    <t>1887801</t>
  </si>
  <si>
    <t>Sylmar Charter High School</t>
  </si>
  <si>
    <t>1761401</t>
  </si>
  <si>
    <t>1871401</t>
  </si>
  <si>
    <t>Jefferson SH</t>
  </si>
  <si>
    <t>1765601</t>
  </si>
  <si>
    <t>Carson Acad Med Arts</t>
  </si>
  <si>
    <t>1766701</t>
  </si>
  <si>
    <t>Dymally SH</t>
  </si>
  <si>
    <t>1765701</t>
  </si>
  <si>
    <t>Carson Acad Ed &amp; Emp</t>
  </si>
  <si>
    <t>1767101</t>
  </si>
  <si>
    <t>1769901</t>
  </si>
  <si>
    <t>Westminster ES Math/Tech/Env Stud Magnet</t>
  </si>
  <si>
    <t>1857501</t>
  </si>
  <si>
    <t>Carson SH</t>
  </si>
  <si>
    <t>1771201</t>
  </si>
  <si>
    <t>Westport Hts El</t>
  </si>
  <si>
    <t>1766501</t>
  </si>
  <si>
    <t>Hawkins SH CHAS</t>
  </si>
  <si>
    <t>1766601</t>
  </si>
  <si>
    <t>Hawkins SH RISE</t>
  </si>
  <si>
    <t>1871301</t>
  </si>
  <si>
    <t>Hawkins SH C/DAGS</t>
  </si>
  <si>
    <t>1766901</t>
  </si>
  <si>
    <t>Marquez SH Soc Jus</t>
  </si>
  <si>
    <t>1772501</t>
  </si>
  <si>
    <t>Marquez SH Libra</t>
  </si>
  <si>
    <t>1886601</t>
  </si>
  <si>
    <t>Marquez SH HPIAM</t>
  </si>
  <si>
    <t>1772201</t>
  </si>
  <si>
    <t>Dr. Maya Angelou Community Senior High</t>
  </si>
  <si>
    <t>1766401</t>
  </si>
  <si>
    <t>Legacy SH VAPA</t>
  </si>
  <si>
    <t>1870101</t>
  </si>
  <si>
    <t>International St LC</t>
  </si>
  <si>
    <t>1774001</t>
  </si>
  <si>
    <t>1892101</t>
  </si>
  <si>
    <t>Legacy SH STEAM</t>
  </si>
  <si>
    <t>1213401</t>
  </si>
  <si>
    <t>Studio School</t>
  </si>
  <si>
    <t>1775201</t>
  </si>
  <si>
    <t>1776701</t>
  </si>
  <si>
    <t>White Point El</t>
  </si>
  <si>
    <t>1857701</t>
  </si>
  <si>
    <t>1771501</t>
  </si>
  <si>
    <t>1777401</t>
  </si>
  <si>
    <t>1771601</t>
  </si>
  <si>
    <t>1771701</t>
  </si>
  <si>
    <t>Chavez LA ASE</t>
  </si>
  <si>
    <t>1890101</t>
  </si>
  <si>
    <t>1778101</t>
  </si>
  <si>
    <t>Wilmington Park El</t>
  </si>
  <si>
    <t>1771801</t>
  </si>
  <si>
    <t>Rivera LC Com &amp; Tech</t>
  </si>
  <si>
    <t>1779501</t>
  </si>
  <si>
    <t>Wilshire Crest El</t>
  </si>
  <si>
    <t>1780801</t>
  </si>
  <si>
    <t>Wilton Pl El</t>
  </si>
  <si>
    <t>1782201</t>
  </si>
  <si>
    <t>1783601</t>
  </si>
  <si>
    <t>1784901</t>
  </si>
  <si>
    <t>1786301</t>
  </si>
  <si>
    <t>Woodcrest El</t>
  </si>
  <si>
    <t>1787701</t>
  </si>
  <si>
    <t>1789001</t>
  </si>
  <si>
    <t>Woodland Hills CES</t>
  </si>
  <si>
    <t>1790401</t>
  </si>
  <si>
    <t>1795901</t>
  </si>
  <si>
    <t>Yorkdale El</t>
  </si>
  <si>
    <t>1800901</t>
  </si>
  <si>
    <t>Adams MS</t>
  </si>
  <si>
    <t>1802801</t>
  </si>
  <si>
    <t>Audubon MS</t>
  </si>
  <si>
    <t>1803801</t>
  </si>
  <si>
    <t>Bancroft MS</t>
  </si>
  <si>
    <t>1771901</t>
  </si>
  <si>
    <t>Rivera LC Grn Design</t>
  </si>
  <si>
    <t>1804701</t>
  </si>
  <si>
    <t>Belvedere MS</t>
  </si>
  <si>
    <t>1805701</t>
  </si>
  <si>
    <t>Berendo MS</t>
  </si>
  <si>
    <t>1805801</t>
  </si>
  <si>
    <t>Liechty MS</t>
  </si>
  <si>
    <t>1806001</t>
  </si>
  <si>
    <t>Bethune MS</t>
  </si>
  <si>
    <t>1806201</t>
  </si>
  <si>
    <t>Clinton MS</t>
  </si>
  <si>
    <t>1806401</t>
  </si>
  <si>
    <t>Kim Academy</t>
  </si>
  <si>
    <t>1806601</t>
  </si>
  <si>
    <t>1772101</t>
  </si>
  <si>
    <t>Rivera LC Perf Arts</t>
  </si>
  <si>
    <t>1807501</t>
  </si>
  <si>
    <t>Burroughs MS</t>
  </si>
  <si>
    <t>1808001</t>
  </si>
  <si>
    <t>Byrd MS</t>
  </si>
  <si>
    <t>1809001</t>
  </si>
  <si>
    <t>Carnegie MS</t>
  </si>
  <si>
    <t>1809301</t>
  </si>
  <si>
    <t>Sun Valley SH</t>
  </si>
  <si>
    <t>1809401</t>
  </si>
  <si>
    <t>Carver MS</t>
  </si>
  <si>
    <t>1810201</t>
  </si>
  <si>
    <t>Columbus MS</t>
  </si>
  <si>
    <t>1810301</t>
  </si>
  <si>
    <t>Curtiss MS</t>
  </si>
  <si>
    <t>1810401</t>
  </si>
  <si>
    <t>Dana MS</t>
  </si>
  <si>
    <t>1810701</t>
  </si>
  <si>
    <t>Portola MS</t>
  </si>
  <si>
    <t>1811001</t>
  </si>
  <si>
    <t>Dodson MS</t>
  </si>
  <si>
    <t>1811201</t>
  </si>
  <si>
    <t>Drew MS</t>
  </si>
  <si>
    <t>1811301</t>
  </si>
  <si>
    <t>Edison MS</t>
  </si>
  <si>
    <t>1811601</t>
  </si>
  <si>
    <t>Romer MS</t>
  </si>
  <si>
    <t>1811701</t>
  </si>
  <si>
    <t>Vista MS</t>
  </si>
  <si>
    <t>1811801</t>
  </si>
  <si>
    <t>El Sereno MS</t>
  </si>
  <si>
    <t>1812301</t>
  </si>
  <si>
    <t>1812701</t>
  </si>
  <si>
    <t>Fleming MS</t>
  </si>
  <si>
    <t>1813201</t>
  </si>
  <si>
    <t>Foshay LC</t>
  </si>
  <si>
    <t>1813701</t>
  </si>
  <si>
    <t>Frost MS</t>
  </si>
  <si>
    <t>1814201</t>
  </si>
  <si>
    <t>Fulton College Prep</t>
  </si>
  <si>
    <t>1815101</t>
  </si>
  <si>
    <t>Gage MS</t>
  </si>
  <si>
    <t>1815301</t>
  </si>
  <si>
    <t>Southeast MS</t>
  </si>
  <si>
    <t>1816001</t>
  </si>
  <si>
    <t>Gompers MS</t>
  </si>
  <si>
    <t>1816801</t>
  </si>
  <si>
    <t>Griffith MS STEAM Magnet</t>
  </si>
  <si>
    <t>1816901</t>
  </si>
  <si>
    <t>1817001</t>
  </si>
  <si>
    <t>Harte Prep MS</t>
  </si>
  <si>
    <t>1817401</t>
  </si>
  <si>
    <t>Henry MS</t>
  </si>
  <si>
    <t>1817901</t>
  </si>
  <si>
    <t>Hollenbeck MS</t>
  </si>
  <si>
    <t>1818201</t>
  </si>
  <si>
    <t>Holmes MS</t>
  </si>
  <si>
    <t>1818901</t>
  </si>
  <si>
    <t>1820001</t>
  </si>
  <si>
    <t>Los Angeles Acad MS</t>
  </si>
  <si>
    <t>1886701</t>
  </si>
  <si>
    <t>Rivera LC Pub Srv</t>
  </si>
  <si>
    <t>1773401</t>
  </si>
  <si>
    <t>Bernstein SH STEM</t>
  </si>
  <si>
    <t>1820801</t>
  </si>
  <si>
    <t>1821701</t>
  </si>
  <si>
    <t>Lawrence MS</t>
  </si>
  <si>
    <t>1822601</t>
  </si>
  <si>
    <t>Le Conte MS</t>
  </si>
  <si>
    <t>1822801</t>
  </si>
  <si>
    <t>Maclay MS</t>
  </si>
  <si>
    <t>1823001</t>
  </si>
  <si>
    <t>Madison MS</t>
  </si>
  <si>
    <t>1823501</t>
  </si>
  <si>
    <t>Marina Del Rey MS</t>
  </si>
  <si>
    <t>1823701</t>
  </si>
  <si>
    <t>Markham MS</t>
  </si>
  <si>
    <t>1869601</t>
  </si>
  <si>
    <t>Bernstein SH</t>
  </si>
  <si>
    <t>1824001</t>
  </si>
  <si>
    <t>Mount Gleason MS</t>
  </si>
  <si>
    <t>1824501</t>
  </si>
  <si>
    <t>Cochran MS</t>
  </si>
  <si>
    <t>1825501</t>
  </si>
  <si>
    <t>Muir MS</t>
  </si>
  <si>
    <t>1825901</t>
  </si>
  <si>
    <t>Mulholland MS</t>
  </si>
  <si>
    <t>1826401</t>
  </si>
  <si>
    <t>Nightingale MS</t>
  </si>
  <si>
    <t>1826801</t>
  </si>
  <si>
    <t>Nimitz MS</t>
  </si>
  <si>
    <t>1827201</t>
  </si>
  <si>
    <t>Alfred B. Nobel Charter Middle</t>
  </si>
  <si>
    <t>1828301</t>
  </si>
  <si>
    <t>Northridge MS</t>
  </si>
  <si>
    <t>1830601</t>
  </si>
  <si>
    <t>Olive Vista MS</t>
  </si>
  <si>
    <t>1832101</t>
  </si>
  <si>
    <t>Pacoima MS</t>
  </si>
  <si>
    <t>1834001</t>
  </si>
  <si>
    <t>Palms MS</t>
  </si>
  <si>
    <t>1834401</t>
  </si>
  <si>
    <t>Woodland Hills Acad</t>
  </si>
  <si>
    <t>1835201</t>
  </si>
  <si>
    <t>Peary MS</t>
  </si>
  <si>
    <t>1835401</t>
  </si>
  <si>
    <t>Porter MS</t>
  </si>
  <si>
    <t>1835501</t>
  </si>
  <si>
    <t>Reed MS</t>
  </si>
  <si>
    <t>1835601</t>
  </si>
  <si>
    <t>1777201</t>
  </si>
  <si>
    <t>Torres Renaissance</t>
  </si>
  <si>
    <t>1836301</t>
  </si>
  <si>
    <t>Sepulveda MS</t>
  </si>
  <si>
    <t>1837701</t>
  </si>
  <si>
    <t>South Gate MS</t>
  </si>
  <si>
    <t>1838701</t>
  </si>
  <si>
    <t>Stevenson MS</t>
  </si>
  <si>
    <t>1777301</t>
  </si>
  <si>
    <t>Torres Eng &amp; Tech</t>
  </si>
  <si>
    <t>1839601</t>
  </si>
  <si>
    <t>1840601</t>
  </si>
  <si>
    <t>Sutter MS</t>
  </si>
  <si>
    <t>1842501</t>
  </si>
  <si>
    <t>Mark Twain MS</t>
  </si>
  <si>
    <t>1843401</t>
  </si>
  <si>
    <t>Van Nuys MS</t>
  </si>
  <si>
    <t>1846201</t>
  </si>
  <si>
    <t>Virgil MS</t>
  </si>
  <si>
    <t>1848101</t>
  </si>
  <si>
    <t>Webster MS</t>
  </si>
  <si>
    <t>1848701</t>
  </si>
  <si>
    <t>White MS</t>
  </si>
  <si>
    <t>1849001</t>
  </si>
  <si>
    <t>Wilmington MS STEAM Magnet</t>
  </si>
  <si>
    <t>1849301</t>
  </si>
  <si>
    <t>1777501</t>
  </si>
  <si>
    <t>Torres Hum/Art/Tech</t>
  </si>
  <si>
    <t>1851301</t>
  </si>
  <si>
    <t>Northridge Acad SH</t>
  </si>
  <si>
    <t>1851601</t>
  </si>
  <si>
    <t>1777701</t>
  </si>
  <si>
    <t>Torres Soc Jst Ldshp</t>
  </si>
  <si>
    <t>1851801</t>
  </si>
  <si>
    <t>Harbor Tchr Prep Acd</t>
  </si>
  <si>
    <t>1860601</t>
  </si>
  <si>
    <t>Torres ELA PA Mag</t>
  </si>
  <si>
    <t>1852901</t>
  </si>
  <si>
    <t>Banning SH</t>
  </si>
  <si>
    <t>1853601</t>
  </si>
  <si>
    <t>Bell SH</t>
  </si>
  <si>
    <t>1236901</t>
  </si>
  <si>
    <t>RFK Ambsdr Glbl Edu</t>
  </si>
  <si>
    <t>1854401</t>
  </si>
  <si>
    <t>Roybal LC</t>
  </si>
  <si>
    <t>1855801</t>
  </si>
  <si>
    <t>1857101</t>
  </si>
  <si>
    <t>Canoga Park SH</t>
  </si>
  <si>
    <t>1777101</t>
  </si>
  <si>
    <t>RFK Ambsdr Glbl Ldsh</t>
  </si>
  <si>
    <t>1778001</t>
  </si>
  <si>
    <t>RFK UCLA Comm Sch</t>
  </si>
  <si>
    <t>1858301</t>
  </si>
  <si>
    <t>1859001</t>
  </si>
  <si>
    <t>1859601</t>
  </si>
  <si>
    <t>1860001</t>
  </si>
  <si>
    <t>Dorsey SH</t>
  </si>
  <si>
    <t>1778301</t>
  </si>
  <si>
    <t>1860701</t>
  </si>
  <si>
    <t>East Valley SH</t>
  </si>
  <si>
    <t>1860901</t>
  </si>
  <si>
    <t>Arleta SH</t>
  </si>
  <si>
    <t>1861001</t>
  </si>
  <si>
    <t>Panorama SH</t>
  </si>
  <si>
    <t>1861101</t>
  </si>
  <si>
    <t>Mendez SH</t>
  </si>
  <si>
    <t>1861401</t>
  </si>
  <si>
    <t>Eagle Rock HS</t>
  </si>
  <si>
    <t>1861801</t>
  </si>
  <si>
    <t>Wilson SH</t>
  </si>
  <si>
    <t>1862101</t>
  </si>
  <si>
    <t>Fairfax SH</t>
  </si>
  <si>
    <t>1863601</t>
  </si>
  <si>
    <t>Polytechnic SH</t>
  </si>
  <si>
    <t>1864301</t>
  </si>
  <si>
    <t>1865001</t>
  </si>
  <si>
    <t>Fremont SH</t>
  </si>
  <si>
    <t>1866401</t>
  </si>
  <si>
    <t>Gardena SH</t>
  </si>
  <si>
    <t>1867901</t>
  </si>
  <si>
    <t>Garfield SH</t>
  </si>
  <si>
    <t>1868301</t>
  </si>
  <si>
    <t>Grant SH</t>
  </si>
  <si>
    <t>1868601</t>
  </si>
  <si>
    <t>1869301</t>
  </si>
  <si>
    <t>Hollywood SH</t>
  </si>
  <si>
    <t>1820601</t>
  </si>
  <si>
    <t>RFK Sch Vis Arts/Hum</t>
  </si>
  <si>
    <t>1870001</t>
  </si>
  <si>
    <t>1850101</t>
  </si>
  <si>
    <t>RFK LA SH Arts</t>
  </si>
  <si>
    <t>1871001</t>
  </si>
  <si>
    <t>Early College Acad</t>
  </si>
  <si>
    <t>1761501</t>
  </si>
  <si>
    <t>1774901</t>
  </si>
  <si>
    <t>Roosevelt SH</t>
  </si>
  <si>
    <t>1871601</t>
  </si>
  <si>
    <t>1872101</t>
  </si>
  <si>
    <t>Jordan SH</t>
  </si>
  <si>
    <t>1872501</t>
  </si>
  <si>
    <t>Kennedy SH</t>
  </si>
  <si>
    <t>1872701</t>
  </si>
  <si>
    <t>1872901</t>
  </si>
  <si>
    <t>Lincoln SH</t>
  </si>
  <si>
    <t>1775101</t>
  </si>
  <si>
    <t>1873801</t>
  </si>
  <si>
    <t>1874101</t>
  </si>
  <si>
    <t>LACES Mag</t>
  </si>
  <si>
    <t>1874301</t>
  </si>
  <si>
    <t>Manual Arts SH</t>
  </si>
  <si>
    <t>1874801</t>
  </si>
  <si>
    <t>West Adams Prep SH</t>
  </si>
  <si>
    <t>1875001</t>
  </si>
  <si>
    <t>Marshall SH</t>
  </si>
  <si>
    <t>1875401</t>
  </si>
  <si>
    <t>1876001</t>
  </si>
  <si>
    <t>Middle College HS</t>
  </si>
  <si>
    <t>1876801</t>
  </si>
  <si>
    <t>Monroe SH</t>
  </si>
  <si>
    <t>1804501</t>
  </si>
  <si>
    <t>Castro MS</t>
  </si>
  <si>
    <t>1854301</t>
  </si>
  <si>
    <t>Belmont SH</t>
  </si>
  <si>
    <t>1878601</t>
  </si>
  <si>
    <t>1881401</t>
  </si>
  <si>
    <t>Reseda SH</t>
  </si>
  <si>
    <t>1820701</t>
  </si>
  <si>
    <t>Contreras LC ALC</t>
  </si>
  <si>
    <t>1884201</t>
  </si>
  <si>
    <t>SOCES Mag</t>
  </si>
  <si>
    <t>1884301</t>
  </si>
  <si>
    <t>San Fernando SH</t>
  </si>
  <si>
    <t>1885001</t>
  </si>
  <si>
    <t>San Pedro SH</t>
  </si>
  <si>
    <t>1885301</t>
  </si>
  <si>
    <t>1851701</t>
  </si>
  <si>
    <t>Contreras Bus Tour</t>
  </si>
  <si>
    <t>1852701</t>
  </si>
  <si>
    <t>Contreras LC Soc Jus</t>
  </si>
  <si>
    <t>1886801</t>
  </si>
  <si>
    <t>Rancho Domingz Prep</t>
  </si>
  <si>
    <t>1887101</t>
  </si>
  <si>
    <t>South Gate SH</t>
  </si>
  <si>
    <t>1877401</t>
  </si>
  <si>
    <t>Contreras LC Glbl St</t>
  </si>
  <si>
    <t>1888001</t>
  </si>
  <si>
    <t>1888101</t>
  </si>
  <si>
    <t>South East SH</t>
  </si>
  <si>
    <t>1888201</t>
  </si>
  <si>
    <t>Maywood Academy SH</t>
  </si>
  <si>
    <t>1888601</t>
  </si>
  <si>
    <t>University SH</t>
  </si>
  <si>
    <t>1889301</t>
  </si>
  <si>
    <t>Van Nuys SH</t>
  </si>
  <si>
    <t>1889801</t>
  </si>
  <si>
    <t>Valley Acad Arts/Sci</t>
  </si>
  <si>
    <t>1608701</t>
  </si>
  <si>
    <t>Girls Academic Leadership Academy (GALA)</t>
  </si>
  <si>
    <t>1890701</t>
  </si>
  <si>
    <t>Venice SH</t>
  </si>
  <si>
    <t>1891401</t>
  </si>
  <si>
    <t>Verdugo Hills SH</t>
  </si>
  <si>
    <t>1891701</t>
  </si>
  <si>
    <t>1873601</t>
  </si>
  <si>
    <t>Los Angeles SH</t>
  </si>
  <si>
    <t>1756901</t>
  </si>
  <si>
    <t>Boys Academic Leadership Academy</t>
  </si>
  <si>
    <t>1892801</t>
  </si>
  <si>
    <t>Washington Prep SH</t>
  </si>
  <si>
    <t>1517539</t>
  </si>
  <si>
    <t>Nava LA - Campus</t>
  </si>
  <si>
    <t>1518639</t>
  </si>
  <si>
    <t>Walnut Park MS Camp</t>
  </si>
  <si>
    <t>1597839</t>
  </si>
  <si>
    <t>South Reg MS #2 Camp</t>
  </si>
  <si>
    <t>1597939</t>
  </si>
  <si>
    <t>San Fernando MS Camp</t>
  </si>
  <si>
    <t>1760939</t>
  </si>
  <si>
    <t>Westchester Shared C</t>
  </si>
  <si>
    <t>1764339</t>
  </si>
  <si>
    <t>Narbonne SH Campus</t>
  </si>
  <si>
    <t>1767039</t>
  </si>
  <si>
    <t>Sylmar HS Campus</t>
  </si>
  <si>
    <t>1767539</t>
  </si>
  <si>
    <t>Jefferson HS Campus</t>
  </si>
  <si>
    <t>1767639</t>
  </si>
  <si>
    <t>Carson SH Campus</t>
  </si>
  <si>
    <t>1767739</t>
  </si>
  <si>
    <t>A Hawkins SH Campus</t>
  </si>
  <si>
    <t>1767839</t>
  </si>
  <si>
    <t>L Marquez HS Campus</t>
  </si>
  <si>
    <t>1768039</t>
  </si>
  <si>
    <t>Legacy SH Cmplx Cmp</t>
  </si>
  <si>
    <t>1770239</t>
  </si>
  <si>
    <t>SM Sotomayor LA Cmps</t>
  </si>
  <si>
    <t>1770439</t>
  </si>
  <si>
    <t>Chavez LA Campus</t>
  </si>
  <si>
    <t>1770539</t>
  </si>
  <si>
    <t>Rivera Lrning Cmplx</t>
  </si>
  <si>
    <t>1772939</t>
  </si>
  <si>
    <t>Helen Bern HS Campus</t>
  </si>
  <si>
    <t>1773539</t>
  </si>
  <si>
    <t>Esteban Torr HS Camp</t>
  </si>
  <si>
    <t>1773639</t>
  </si>
  <si>
    <t>RFK Comm Sch Wel Ctr</t>
  </si>
  <si>
    <t>1773739</t>
  </si>
  <si>
    <t>Roosevelt SH Campus</t>
  </si>
  <si>
    <t>1773939</t>
  </si>
  <si>
    <t>Belmont HS Campus</t>
  </si>
  <si>
    <t>1774139</t>
  </si>
  <si>
    <t>Contreras LC Campus</t>
  </si>
  <si>
    <t>1873639</t>
  </si>
  <si>
    <t>Los Angeles SH Campus</t>
  </si>
  <si>
    <t>1892839</t>
  </si>
  <si>
    <t>Washington Prep SH Campus</t>
  </si>
  <si>
    <t>Location Code</t>
  </si>
  <si>
    <t>Program Code</t>
  </si>
  <si>
    <t>Program Name</t>
  </si>
  <si>
    <t>General Fund School Program</t>
  </si>
  <si>
    <t>Chrter Sch Categorical Blk Grant</t>
  </si>
  <si>
    <t>Charter School Allocation-In lieu of EIA</t>
  </si>
  <si>
    <t>TIIPG-Magnet Schools Discretionary</t>
  </si>
  <si>
    <t>Targeted Student Population</t>
  </si>
  <si>
    <t>TSP-PPS</t>
  </si>
  <si>
    <t>7S046**</t>
  </si>
  <si>
    <t>CE-NCLB T1 Schools</t>
  </si>
  <si>
    <t>70S46**</t>
  </si>
  <si>
    <t>7V855</t>
  </si>
  <si>
    <t>NCLB:TI Sch Improvement Cohort 3-Sch</t>
  </si>
  <si>
    <t>School Determined Need</t>
  </si>
  <si>
    <t>Donation Account</t>
  </si>
  <si>
    <t>SDEP Proceeds Film/Photo Rentals</t>
  </si>
  <si>
    <t>Days per Week</t>
  </si>
  <si>
    <t>FTE Equivalent (Days in FTE)</t>
  </si>
  <si>
    <t>For X time hours:</t>
  </si>
  <si>
    <t>Salary + FB</t>
  </si>
  <si>
    <t># hours for C Basis</t>
  </si>
  <si>
    <t>Hourly rate</t>
  </si>
  <si>
    <t>Weekly rate (40 hours)</t>
  </si>
  <si>
    <t>See EXAMPLE below for a high school purchasing an additional TWO days:</t>
  </si>
  <si>
    <r>
      <rPr>
        <b/>
        <sz val="12"/>
        <color theme="1"/>
        <rFont val="Calibri"/>
        <family val="2"/>
        <scheme val="minor"/>
      </rPr>
      <t>Step 1:</t>
    </r>
    <r>
      <rPr>
        <sz val="12"/>
        <color theme="1"/>
        <rFont val="Calibri"/>
        <family val="2"/>
        <scheme val="minor"/>
      </rPr>
      <t xml:space="preserve"> Enter the four digit school location code (highlighted cell in yellow).  The school name and the 13027 Base Allocation column will automatically be filled in.  See example below.</t>
    </r>
  </si>
  <si>
    <t>Estimation Grid for School Pychologist Allocation from Special Education and General Funds Combined</t>
  </si>
  <si>
    <t>Enrollment</t>
  </si>
  <si>
    <t>476 - 800</t>
  </si>
  <si>
    <t>.2 - .4</t>
  </si>
  <si>
    <t>.3 - .5</t>
  </si>
  <si>
    <t>1001 - 1300</t>
  </si>
  <si>
    <t>.4 - .6</t>
  </si>
  <si>
    <t>1301 - 1600</t>
  </si>
  <si>
    <t>.5 - .7</t>
  </si>
  <si>
    <t>1601 - 1900</t>
  </si>
  <si>
    <t>.6 - .8</t>
  </si>
  <si>
    <t>1901 - 2200</t>
  </si>
  <si>
    <t>.7 - .9</t>
  </si>
  <si>
    <t>2201 - 2400</t>
  </si>
  <si>
    <t>2401 - 2700</t>
  </si>
  <si>
    <t>.1 - .3</t>
  </si>
  <si>
    <t xml:space="preserve">    0 - 475</t>
  </si>
  <si>
    <t xml:space="preserve">  801 - 1000</t>
  </si>
  <si>
    <t xml:space="preserve">  .8 - 1.0</t>
  </si>
  <si>
    <t xml:space="preserve">  .9 - 1.0</t>
  </si>
  <si>
    <t>2700 +</t>
  </si>
  <si>
    <r>
      <t xml:space="preserve">Instructions for completing the Purchase Form - </t>
    </r>
    <r>
      <rPr>
        <b/>
        <sz val="14"/>
        <color rgb="FFFF0000"/>
        <rFont val="Calibri"/>
        <family val="2"/>
        <scheme val="minor"/>
      </rPr>
      <t>Use Excel for formulas to work</t>
    </r>
  </si>
  <si>
    <t>Table A: Estimated Psychologist Allocations based on Projected E-CAST Enrollment</t>
  </si>
  <si>
    <t>Table C: Estimated Cost for a School Psychologist (includes benefits)</t>
  </si>
  <si>
    <r>
      <rPr>
        <b/>
        <sz val="11"/>
        <color theme="1"/>
        <rFont val="Calibri"/>
        <family val="2"/>
        <scheme val="minor"/>
      </rPr>
      <t>a.</t>
    </r>
    <r>
      <rPr>
        <sz val="11"/>
        <color theme="1"/>
        <rFont val="Calibri"/>
        <family val="2"/>
        <scheme val="minor"/>
      </rPr>
      <t xml:space="preserve">  The "13027 (Base Allocation)" column should NOT be blank.  This amount has already been allocated to schools for school psychologist services, based on school type (see Table B below).  Please note that the amount may be different if the school is part of a shared site location.  </t>
    </r>
    <r>
      <rPr>
        <b/>
        <sz val="11"/>
        <color theme="1"/>
        <rFont val="Calibri"/>
        <family val="2"/>
        <scheme val="minor"/>
      </rPr>
      <t>No action is required from the school for the base allocation amount.  Funds are already in the system to use for purchase of School Psychologist services.</t>
    </r>
  </si>
  <si>
    <t>Table B: Base Allocation in Program 13027</t>
  </si>
  <si>
    <t>Prior to completing the Purchase Form, please refer to Table A below to determine the estimated range for School Psychologist allocation for your school based on projected ECAST enrollment.  If interested in purchasing additional time, please follow steps below.</t>
  </si>
  <si>
    <r>
      <rPr>
        <b/>
        <sz val="11"/>
        <color theme="1"/>
        <rFont val="Calibri"/>
        <family val="2"/>
        <scheme val="minor"/>
      </rPr>
      <t>f.</t>
    </r>
    <r>
      <rPr>
        <sz val="11"/>
        <color theme="1"/>
        <rFont val="Calibri"/>
        <family val="2"/>
        <scheme val="minor"/>
      </rPr>
      <t xml:space="preserve">  Enter the total FTE being purchased (including the base allocation).</t>
    </r>
  </si>
  <si>
    <t>Gifted Prog-Sal/Ben/Transp-Sch</t>
  </si>
  <si>
    <t>School Community Budget-Reg Sc</t>
  </si>
  <si>
    <t>School Improvement Grant Coh 4</t>
  </si>
  <si>
    <t>7T188</t>
  </si>
  <si>
    <t xml:space="preserve">Los Angeles Unified School District </t>
  </si>
  <si>
    <t>INTER-OFFICE CORRESPONDENCE</t>
  </si>
  <si>
    <t>TO:   Principals</t>
  </si>
  <si>
    <t>Allocation</t>
  </si>
  <si>
    <t>.25 day/week or .05 FTE</t>
  </si>
  <si>
    <t>.4 day/week or .08 FTE</t>
  </si>
  <si>
    <t>.5 day/week or 0.1FTE</t>
  </si>
  <si>
    <r>
      <t xml:space="preserve">In addition, schools will receive allocations for School Psychologists from Special Education and General Education funds.  </t>
    </r>
    <r>
      <rPr>
        <b/>
        <i/>
        <sz val="11"/>
        <rFont val="Calibri"/>
        <family val="2"/>
        <scheme val="minor"/>
      </rPr>
      <t xml:space="preserve">Allocations for School Psychologists are based on projected E-CAST enrollment and will not be updated after Norm Day enrollment counts.  </t>
    </r>
    <r>
      <rPr>
        <sz val="11"/>
        <rFont val="Calibri"/>
        <family val="2"/>
        <scheme val="minor"/>
      </rPr>
      <t xml:space="preserve">The table below provides an estimated range for School Psychologist allocations based on enrollment. </t>
    </r>
    <r>
      <rPr>
        <i/>
        <sz val="11"/>
        <rFont val="Calibri"/>
        <family val="2"/>
        <scheme val="minor"/>
      </rPr>
      <t xml:space="preserve"> </t>
    </r>
    <r>
      <rPr>
        <b/>
        <sz val="11"/>
        <rFont val="Calibri"/>
        <family val="2"/>
        <scheme val="minor"/>
      </rPr>
      <t>Allocations can vary based on student needs.</t>
    </r>
  </si>
  <si>
    <t xml:space="preserve">Budget Planning is now taking place for Fiscal Year 2018-19.  Your school has the option of purchasing a SCHOOL PSYCHOLOGIST at C BASIS as Support Services Personnel in addition to the resources allocated under Program 13027.  Categorically funded positions must provide support to identified at-risk students and English Learners based on data described in the Single Plan for Student Achievement. In addition, all positions funded with categorical resources are subject to federal and state time-reporting requirements. Schools must maintain a monthly Personnel Activity Report, if any part of the assignment is funded with compensatory education funds.  </t>
  </si>
  <si>
    <t>Estimated cost for a SCHOOL PSYCHOLOGIST:</t>
  </si>
  <si>
    <t>Item No</t>
  </si>
  <si>
    <t>Position</t>
  </si>
  <si>
    <t>Basis</t>
  </si>
  <si>
    <t>5 Days</t>
  </si>
  <si>
    <t xml:space="preserve">4 Days </t>
  </si>
  <si>
    <t xml:space="preserve">3 Days </t>
  </si>
  <si>
    <t xml:space="preserve">2 Days </t>
  </si>
  <si>
    <t xml:space="preserve">1 Day </t>
  </si>
  <si>
    <t xml:space="preserve">1/2 Day </t>
  </si>
  <si>
    <t xml:space="preserve"> (1.0 FTE)</t>
  </si>
  <si>
    <t>(0.8 FTE)</t>
  </si>
  <si>
    <t>(0.6 FTE)</t>
  </si>
  <si>
    <t>(0.4 FTE)</t>
  </si>
  <si>
    <t>(0.2 FTE)</t>
  </si>
  <si>
    <t>(0.1 FTE)</t>
  </si>
  <si>
    <t>Itinerant School Psychologist  (33D34) 12200511</t>
  </si>
  <si>
    <t>School Psychologist  X – Time (weekly)*</t>
  </si>
  <si>
    <t xml:space="preserve">* X-Time prior to the beginning of the school year may not be funded with compensatory education funds. </t>
  </si>
  <si>
    <t>Table 1 – Budget Planning Programs</t>
  </si>
  <si>
    <r>
      <t xml:space="preserve"> </t>
    </r>
    <r>
      <rPr>
        <b/>
        <sz val="10"/>
        <rFont val="Calibri"/>
        <family val="2"/>
        <scheme val="minor"/>
      </rPr>
      <t>(**minimum purchase is ½ day per categorical program)</t>
    </r>
  </si>
  <si>
    <t xml:space="preserve">Budget Maintenance Programs – In addition, you may purchase support services from the following Budget Maintenance programs.  A Budget Adjustment Request Form must be submitted to your Fiscal Specialist during Budget Session. </t>
  </si>
  <si>
    <t>Table 2 - Budget Maintenance Programs</t>
  </si>
  <si>
    <r>
      <t xml:space="preserve">Please inform us of your school’s intent to purchase additional School Psychologist time by completing this form.  </t>
    </r>
    <r>
      <rPr>
        <b/>
        <u/>
        <sz val="11"/>
        <rFont val="Calibri"/>
        <family val="2"/>
        <scheme val="minor"/>
      </rPr>
      <t>Additional School Psychologist time requested will not be assigned to your school until funding has been posted during budget development.   Purchases must be made during Budget Development.  Purchases after Budget Development may be on a wait list.</t>
    </r>
  </si>
  <si>
    <t>For questions regarding any of the information provided above, please contact the Psychological Services Administrative Coordinator in your Special Education Service Center (SESC).</t>
  </si>
  <si>
    <t>Administrative Coordinator</t>
  </si>
  <si>
    <t>Telephone</t>
  </si>
  <si>
    <t>Email</t>
  </si>
  <si>
    <t>Fax No.</t>
  </si>
  <si>
    <t>Northwest</t>
  </si>
  <si>
    <t>Mayra Santos</t>
  </si>
  <si>
    <t>818-654-5022</t>
  </si>
  <si>
    <t>mayra.santos@lausd.net</t>
  </si>
  <si>
    <t>818-654-1610</t>
  </si>
  <si>
    <t>Northeast</t>
  </si>
  <si>
    <t>Jose Gonzalez</t>
  </si>
  <si>
    <t>818-686-4401</t>
  </si>
  <si>
    <t>jose.j.gonzalez@lausd.net</t>
  </si>
  <si>
    <t>818-686-4410</t>
  </si>
  <si>
    <t>South</t>
  </si>
  <si>
    <t>Susie Kapamaci</t>
  </si>
  <si>
    <t>310-354-3209</t>
  </si>
  <si>
    <t>marysusan.kapamaci@lausd.net</t>
  </si>
  <si>
    <t>310-354-3211</t>
  </si>
  <si>
    <t>West</t>
  </si>
  <si>
    <t>John Pero</t>
  </si>
  <si>
    <t>310-235-3725</t>
  </si>
  <si>
    <t>john.pero@lausd.net</t>
  </si>
  <si>
    <t>310-235-3791</t>
  </si>
  <si>
    <t>East</t>
  </si>
  <si>
    <t>Delia Flores</t>
  </si>
  <si>
    <t>323-224-3352</t>
  </si>
  <si>
    <t>delia.flores@lausd.net</t>
  </si>
  <si>
    <t>323-224-3361</t>
  </si>
  <si>
    <t xml:space="preserve">Central  </t>
  </si>
  <si>
    <t>Sergio Aviles</t>
  </si>
  <si>
    <t>213-241-8064</t>
  </si>
  <si>
    <t>sergio.aviles@lausd.net</t>
  </si>
  <si>
    <t>213-241-8431</t>
  </si>
  <si>
    <t>**************************************************************************************************************************************************************************************************************************************************</t>
  </si>
  <si>
    <t>School 4-Digit Location Code</t>
  </si>
  <si>
    <r>
      <t xml:space="preserve">is purchasing a </t>
    </r>
    <r>
      <rPr>
        <b/>
        <u/>
        <sz val="12"/>
        <color theme="1"/>
        <rFont val="Calibri"/>
        <family val="2"/>
        <scheme val="minor"/>
      </rPr>
      <t>SCHOOL PSYCHOLOGIST</t>
    </r>
    <r>
      <rPr>
        <sz val="12"/>
        <color theme="1"/>
        <rFont val="Calibri"/>
        <family val="2"/>
        <scheme val="minor"/>
      </rPr>
      <t xml:space="preserve"> as follows:</t>
    </r>
  </si>
  <si>
    <t>CHOOSE ANOTHER PROGRAM, IF NEEDED</t>
  </si>
  <si>
    <t>Funding Program</t>
  </si>
  <si>
    <t>(Base Allocation)</t>
  </si>
  <si>
    <t>(Additional School Purchase)</t>
  </si>
  <si>
    <t>Percent if multi-funded</t>
  </si>
  <si>
    <r>
      <rPr>
        <b/>
        <sz val="11"/>
        <color rgb="FF000000"/>
        <rFont val="Calibri"/>
        <family val="2"/>
        <scheme val="minor"/>
      </rPr>
      <t xml:space="preserve"> </t>
    </r>
    <r>
      <rPr>
        <b/>
        <sz val="11"/>
        <color theme="1"/>
        <rFont val="Calibri"/>
        <family val="2"/>
        <scheme val="minor"/>
      </rPr>
      <t>**</t>
    </r>
    <r>
      <rPr>
        <sz val="11"/>
        <color theme="1"/>
        <rFont val="Calibri"/>
        <family val="2"/>
        <scheme val="minor"/>
      </rPr>
      <t>minimum purchase is 0.1 FTE per categorical program</t>
    </r>
  </si>
  <si>
    <t>My signature below approves and acknowledges that the School Site Council (SSC) and applicable advisory committees agreed to purchasing/funding the above position(s).</t>
  </si>
  <si>
    <t>Principal’s Signature</t>
  </si>
  <si>
    <t>Date</t>
  </si>
  <si>
    <r>
      <t>Please mail this form no later than</t>
    </r>
    <r>
      <rPr>
        <sz val="12"/>
        <color rgb="FFFF0000"/>
        <rFont val="Calibri"/>
        <family val="2"/>
        <scheme val="minor"/>
      </rPr>
      <t xml:space="preserve"> </t>
    </r>
    <r>
      <rPr>
        <b/>
        <sz val="12"/>
        <color rgb="FFFF0000"/>
        <rFont val="Calibri"/>
        <family val="2"/>
        <scheme val="minor"/>
      </rPr>
      <t>March 30, 2018</t>
    </r>
    <r>
      <rPr>
        <b/>
        <sz val="12"/>
        <color theme="1"/>
        <rFont val="Calibri"/>
        <family val="2"/>
        <scheme val="minor"/>
      </rPr>
      <t xml:space="preserve"> </t>
    </r>
    <r>
      <rPr>
        <sz val="12"/>
        <color theme="1"/>
        <rFont val="Calibri"/>
        <family val="2"/>
        <scheme val="minor"/>
      </rPr>
      <t>to:</t>
    </r>
  </si>
  <si>
    <r>
      <t>ü</t>
    </r>
    <r>
      <rPr>
        <sz val="12"/>
        <color theme="1"/>
        <rFont val="Times New Roman"/>
        <family val="1"/>
      </rPr>
      <t> </t>
    </r>
    <r>
      <rPr>
        <i/>
        <sz val="12"/>
        <color theme="1"/>
        <rFont val="Calibri"/>
        <family val="2"/>
        <scheme val="minor"/>
      </rPr>
      <t>Psychological Services Administrative Coordinator in your Special Education Service Center (SESC).</t>
    </r>
  </si>
  <si>
    <t>1194901</t>
  </si>
  <si>
    <t>Marlton</t>
  </si>
  <si>
    <t>Special Education School</t>
  </si>
  <si>
    <t>Ambler El</t>
  </si>
  <si>
    <t>Anatola El</t>
  </si>
  <si>
    <t>Andasol El</t>
  </si>
  <si>
    <t>Ann El</t>
  </si>
  <si>
    <t>Annalee El</t>
  </si>
  <si>
    <t>Apperson El</t>
  </si>
  <si>
    <t>Aragon El</t>
  </si>
  <si>
    <t>Arminta El</t>
  </si>
  <si>
    <t>Ascot El</t>
  </si>
  <si>
    <t>Atwater El</t>
  </si>
  <si>
    <t>Acad for Enrch Sci</t>
  </si>
  <si>
    <t>Balboa G/HA Mag</t>
  </si>
  <si>
    <t>Bandini El</t>
  </si>
  <si>
    <t>De La Torre Jr El</t>
  </si>
  <si>
    <t>Playa Vista Elementary Sch</t>
  </si>
  <si>
    <t>Lee Med Hlth Mag</t>
  </si>
  <si>
    <t>Poindexter Lamotte El</t>
  </si>
  <si>
    <t>Lawson Acad A/M/S</t>
  </si>
  <si>
    <t>Bassett El</t>
  </si>
  <si>
    <t>Beachy El</t>
  </si>
  <si>
    <t>Beethoven El</t>
  </si>
  <si>
    <t>Huntington Park El</t>
  </si>
  <si>
    <t>Bertrand El</t>
  </si>
  <si>
    <t>Blythe El</t>
  </si>
  <si>
    <t>Bonita El</t>
  </si>
  <si>
    <t>Braddock Drive El</t>
  </si>
  <si>
    <t>Breed El</t>
  </si>
  <si>
    <t>Brentwood Sci Mag</t>
  </si>
  <si>
    <t>Bridge El</t>
  </si>
  <si>
    <t>Broadacres El</t>
  </si>
  <si>
    <t>Macarthur Park VPA</t>
  </si>
  <si>
    <t>Brockton El</t>
  </si>
  <si>
    <t>Bryson El</t>
  </si>
  <si>
    <t>Buchanan El</t>
  </si>
  <si>
    <t>Budlong El</t>
  </si>
  <si>
    <t>Burbank El</t>
  </si>
  <si>
    <t>Saturn El</t>
  </si>
  <si>
    <t>Burton El</t>
  </si>
  <si>
    <t>Cabrillo El</t>
  </si>
  <si>
    <t>Camellia El</t>
  </si>
  <si>
    <t>Canfield El</t>
  </si>
  <si>
    <t>Cantara El</t>
  </si>
  <si>
    <t>Canterbury El</t>
  </si>
  <si>
    <t>Canyon El</t>
  </si>
  <si>
    <t>Capistrano El</t>
  </si>
  <si>
    <t>Caroldale Lrng Comm</t>
  </si>
  <si>
    <t>Carpenter Community Center</t>
  </si>
  <si>
    <t>Carson El</t>
  </si>
  <si>
    <t>Castelar El</t>
  </si>
  <si>
    <t>Castlebay Lane Charter</t>
  </si>
  <si>
    <t>Catskill El</t>
  </si>
  <si>
    <t>Chase El</t>
  </si>
  <si>
    <t>Cheremoya El</t>
  </si>
  <si>
    <t>Cimarron El</t>
  </si>
  <si>
    <t>Clifford El</t>
  </si>
  <si>
    <t>Clover El</t>
  </si>
  <si>
    <t>Cohasset El</t>
  </si>
  <si>
    <t>Colfax Charter El</t>
  </si>
  <si>
    <t>Coliseum El</t>
  </si>
  <si>
    <t>Commonwealth El</t>
  </si>
  <si>
    <t>Compton El</t>
  </si>
  <si>
    <t>Corona El</t>
  </si>
  <si>
    <t>Cowan El</t>
  </si>
  <si>
    <t>Crescent Hts L/A/S/J</t>
  </si>
  <si>
    <t>Westside Glbl Awr Mg</t>
  </si>
  <si>
    <t>Dahlia Heights El</t>
  </si>
  <si>
    <t>Danube El</t>
  </si>
  <si>
    <t>Denker El</t>
  </si>
  <si>
    <t>Dixie Cyn Comm Chtr</t>
  </si>
  <si>
    <t>Dolores El</t>
  </si>
  <si>
    <t>Dyer El</t>
  </si>
  <si>
    <t>Midcity Prescott Mag</t>
  </si>
  <si>
    <t>Eastman El</t>
  </si>
  <si>
    <t>El Dorado El</t>
  </si>
  <si>
    <t>El Oro Way Chtr CES</t>
  </si>
  <si>
    <t>Enadia Way Tech Charter</t>
  </si>
  <si>
    <t>Encino Charter El</t>
  </si>
  <si>
    <t>Eshelman El</t>
  </si>
  <si>
    <t>Euclid El</t>
  </si>
  <si>
    <t>Evergreen El</t>
  </si>
  <si>
    <t>Fair El</t>
  </si>
  <si>
    <t>Fairburn El</t>
  </si>
  <si>
    <t>Figueroa El</t>
  </si>
  <si>
    <t>Fishburn El</t>
  </si>
  <si>
    <t>Florence El</t>
  </si>
  <si>
    <t>4th Street Primary Center</t>
  </si>
  <si>
    <t>Franklin El</t>
  </si>
  <si>
    <t>Fries El</t>
  </si>
  <si>
    <t>Fullbright El</t>
  </si>
  <si>
    <t>Gardner El</t>
  </si>
  <si>
    <t>Garvanza ES Tech/Leadership Magnet</t>
  </si>
  <si>
    <t>Gates El</t>
  </si>
  <si>
    <t>Gault El</t>
  </si>
  <si>
    <t>Gledhill El</t>
  </si>
  <si>
    <t>Granada Community Ch</t>
  </si>
  <si>
    <t>Grand View El</t>
  </si>
  <si>
    <t>Grape El</t>
  </si>
  <si>
    <t>Gridley El</t>
  </si>
  <si>
    <t>Griffin El</t>
  </si>
  <si>
    <t>Gulf El</t>
  </si>
  <si>
    <t>Arroyo Seco Musm Sci</t>
  </si>
  <si>
    <t>Haddon El</t>
  </si>
  <si>
    <t>Harding El</t>
  </si>
  <si>
    <t>Harrison El</t>
  </si>
  <si>
    <t>Haskell STEAM Magnet</t>
  </si>
  <si>
    <t>Hawaiian El</t>
  </si>
  <si>
    <t>Hazeltine El</t>
  </si>
  <si>
    <t>Heliotrope El</t>
  </si>
  <si>
    <t>Herrick El</t>
  </si>
  <si>
    <t>Holmes El</t>
  </si>
  <si>
    <t>Hooper El</t>
  </si>
  <si>
    <t>Hooper PC</t>
  </si>
  <si>
    <t>Hoover El</t>
  </si>
  <si>
    <t>Hubbard El</t>
  </si>
  <si>
    <t>Humphreys El</t>
  </si>
  <si>
    <t>Yes Academy</t>
  </si>
  <si>
    <t>Kenter Canyon Elementary Charter</t>
  </si>
  <si>
    <t>Kester El</t>
  </si>
  <si>
    <t>Kittridge El</t>
  </si>
  <si>
    <t>Lanai El</t>
  </si>
  <si>
    <t>Langdon El</t>
  </si>
  <si>
    <t>La Salle El</t>
  </si>
  <si>
    <t>Latona El</t>
  </si>
  <si>
    <t>Leland El</t>
  </si>
  <si>
    <t>Lemay El</t>
  </si>
  <si>
    <t>Liberty El</t>
  </si>
  <si>
    <t>Liggett El</t>
  </si>
  <si>
    <t>Lillian El</t>
  </si>
  <si>
    <t>Limerick El</t>
  </si>
  <si>
    <t>Lockhurst Dr Chtr El</t>
  </si>
  <si>
    <t>Lockwood El</t>
  </si>
  <si>
    <t>Logan Academy of Global Ecology</t>
  </si>
  <si>
    <t>Lomita Math/Sci Mag</t>
  </si>
  <si>
    <t>Lorena El</t>
  </si>
  <si>
    <t>Loreto El</t>
  </si>
  <si>
    <t>Lorne El</t>
  </si>
  <si>
    <t>Loyola Village ES Fine/Performing Arts Mag</t>
  </si>
  <si>
    <t>Magnolia El</t>
  </si>
  <si>
    <t>Malabar El</t>
  </si>
  <si>
    <t>Manchester El</t>
  </si>
  <si>
    <t>Alexander Sci Ctr Sc</t>
  </si>
  <si>
    <t>Marianna El</t>
  </si>
  <si>
    <t>Nava LA Bus &amp; Tech Sch</t>
  </si>
  <si>
    <t>Mayall El</t>
  </si>
  <si>
    <t>Mayberry El</t>
  </si>
  <si>
    <t>Melrose M/S/T Mag</t>
  </si>
  <si>
    <t>Melvin El</t>
  </si>
  <si>
    <t>Menlo El</t>
  </si>
  <si>
    <t>Micheltorena El</t>
  </si>
  <si>
    <t>Middleton El</t>
  </si>
  <si>
    <t>Middleton PC</t>
  </si>
  <si>
    <t>Miles El</t>
  </si>
  <si>
    <t>Multnomah El</t>
  </si>
  <si>
    <t>Murchison El</t>
  </si>
  <si>
    <t>Napa El</t>
  </si>
  <si>
    <t>Nevada El</t>
  </si>
  <si>
    <t>Nevin El</t>
  </si>
  <si>
    <t>Noble El</t>
  </si>
  <si>
    <t>Normandie El</t>
  </si>
  <si>
    <t>Norwood El</t>
  </si>
  <si>
    <t>Open Charter Magnet</t>
  </si>
  <si>
    <t>Osceola El</t>
  </si>
  <si>
    <t>Overland El</t>
  </si>
  <si>
    <t>Oxnard El</t>
  </si>
  <si>
    <t>Palisades Charter El</t>
  </si>
  <si>
    <t>Parmelee El</t>
  </si>
  <si>
    <t>Parthenia El</t>
  </si>
  <si>
    <t>Paseo Del Rey Nat Sc</t>
  </si>
  <si>
    <t>Pinewood El</t>
  </si>
  <si>
    <t>Pt Fermin Mar Sci Mg</t>
  </si>
  <si>
    <t>President El</t>
  </si>
  <si>
    <t>Purche El</t>
  </si>
  <si>
    <t>Queen Anne El</t>
  </si>
  <si>
    <t>Ranchito El</t>
  </si>
  <si>
    <t>Richland El</t>
  </si>
  <si>
    <t>Riverside Drive Charter</t>
  </si>
  <si>
    <t>Roscomare El</t>
  </si>
  <si>
    <t>Rosemont El</t>
  </si>
  <si>
    <t>Rosewood Av ES Urban/Plan Des Magnet</t>
  </si>
  <si>
    <t>Rowan El</t>
  </si>
  <si>
    <t>San Gabriel El</t>
  </si>
  <si>
    <t>San Jose El</t>
  </si>
  <si>
    <t>San Pedro El</t>
  </si>
  <si>
    <t>Selma El</t>
  </si>
  <si>
    <t>Serrania CES</t>
  </si>
  <si>
    <t>McKinley El</t>
  </si>
  <si>
    <t>Sharp El</t>
  </si>
  <si>
    <t>Shenandoah El</t>
  </si>
  <si>
    <t>Shirley El</t>
  </si>
  <si>
    <t>Short El</t>
  </si>
  <si>
    <t>Solano El</t>
  </si>
  <si>
    <t>Soto El</t>
  </si>
  <si>
    <t>Obama Global Prep Acad</t>
  </si>
  <si>
    <t>S Shores Per Arts Mg</t>
  </si>
  <si>
    <t>Stagg El</t>
  </si>
  <si>
    <t>Stanford El</t>
  </si>
  <si>
    <t>Stanford PC</t>
  </si>
  <si>
    <t>State El</t>
  </si>
  <si>
    <t>Hope El</t>
  </si>
  <si>
    <t>Stonehurst Av ES STEAM Magnet</t>
  </si>
  <si>
    <t>Stoner El</t>
  </si>
  <si>
    <t>Strathern El</t>
  </si>
  <si>
    <t>Sunny Brae El</t>
  </si>
  <si>
    <t>Superior El</t>
  </si>
  <si>
    <t>Taper El</t>
  </si>
  <si>
    <t>Telfair El</t>
  </si>
  <si>
    <t>32nd/USC Per Art Mag</t>
  </si>
  <si>
    <t>Topeka Charter For Advanced Studies</t>
  </si>
  <si>
    <t>Towne El</t>
  </si>
  <si>
    <t>Trinity El</t>
  </si>
  <si>
    <t>Tulsa El</t>
  </si>
  <si>
    <t>Meyler El</t>
  </si>
  <si>
    <t>Union El</t>
  </si>
  <si>
    <t>Utah El</t>
  </si>
  <si>
    <t>Valerio El</t>
  </si>
  <si>
    <t>Vanalden El</t>
  </si>
  <si>
    <t>Van Deene El</t>
  </si>
  <si>
    <t>Van Gogh Charter</t>
  </si>
  <si>
    <t>Van Ness El</t>
  </si>
  <si>
    <t>Vena El</t>
  </si>
  <si>
    <t>Vermont El</t>
  </si>
  <si>
    <t>Victoria El</t>
  </si>
  <si>
    <t>Victory El</t>
  </si>
  <si>
    <t>Vine El</t>
  </si>
  <si>
    <t>Vintage Math/Sci Mag</t>
  </si>
  <si>
    <t>1756601</t>
  </si>
  <si>
    <t>University Pathways Public Svc Academy</t>
  </si>
  <si>
    <t>1756701</t>
  </si>
  <si>
    <t>University Pathways Medical Mag Academy</t>
  </si>
  <si>
    <t>Boys Academic Leadership Academy (BALA)</t>
  </si>
  <si>
    <t>1757401</t>
  </si>
  <si>
    <t>Horace Mann UCLA Community School</t>
  </si>
  <si>
    <t>Virginia El</t>
  </si>
  <si>
    <t>Wadsworth El</t>
  </si>
  <si>
    <t>Walgrove El</t>
  </si>
  <si>
    <t>Science Academy G/HG/HA/STEM Magnet</t>
  </si>
  <si>
    <t>Nava College Prep Acad</t>
  </si>
  <si>
    <t>Boyle Heights STEM High School</t>
  </si>
  <si>
    <t>Warner El</t>
  </si>
  <si>
    <t>Weigand El</t>
  </si>
  <si>
    <t>West Vernon El</t>
  </si>
  <si>
    <t>Western El</t>
  </si>
  <si>
    <t>Chavez LA ARTES Mag</t>
  </si>
  <si>
    <t>Chavez LA SJ HUM AC</t>
  </si>
  <si>
    <t>Bernstein SH Stem</t>
  </si>
  <si>
    <t>Westwood Chtr El</t>
  </si>
  <si>
    <t>Roosevelt SH Magnet</t>
  </si>
  <si>
    <t>Solis Learning Acad</t>
  </si>
  <si>
    <t>Wilbur El</t>
  </si>
  <si>
    <t>RFK Comm Schs-New Open World Acad K-12</t>
  </si>
  <si>
    <t>Windsor M/S Aero Mag</t>
  </si>
  <si>
    <t>Winnetka El</t>
  </si>
  <si>
    <t>Wonderland El</t>
  </si>
  <si>
    <t>Woodlake Elementary Community Charter</t>
  </si>
  <si>
    <t>Woodlawn El</t>
  </si>
  <si>
    <t>Burbank MS Arts/Tech/Comm Magnet</t>
  </si>
  <si>
    <t>Nava LA Sch Art &amp; Cult</t>
  </si>
  <si>
    <t>Emerson Comm Ch</t>
  </si>
  <si>
    <t>George E Hale Charter Acad</t>
  </si>
  <si>
    <t>Irving MME Mag</t>
  </si>
  <si>
    <t>King Film/Media Mag</t>
  </si>
  <si>
    <t>Robert A. Millikan Affiliated Chtr &amp; Pam</t>
  </si>
  <si>
    <t>Revere MS</t>
  </si>
  <si>
    <t>Sun Valley ET Mag</t>
  </si>
  <si>
    <t>Wright Eng &amp; Design Magnet</t>
  </si>
  <si>
    <t>Cortines Sch of VPA</t>
  </si>
  <si>
    <t>Pearl Journ/Comm Mag</t>
  </si>
  <si>
    <t>Sonia Sotomayor Arts &amp; Sciences Academies</t>
  </si>
  <si>
    <t>Chatsworth Chtr HS</t>
  </si>
  <si>
    <t>Cleveland Chtr HS</t>
  </si>
  <si>
    <t>Crenshaw STEMM Mag</t>
  </si>
  <si>
    <t>Franklin SH</t>
  </si>
  <si>
    <t>Hamilton SH-Complex</t>
  </si>
  <si>
    <t>Huntington Park SH</t>
  </si>
  <si>
    <t>Santee Educ Complex</t>
  </si>
  <si>
    <t>King-Drew Med Mag</t>
  </si>
  <si>
    <t>Downtwn Business Mag</t>
  </si>
  <si>
    <t>Bravo Medical Mag</t>
  </si>
  <si>
    <t>No Hollywood SH</t>
  </si>
  <si>
    <t>Narbonne SH HARTS LA</t>
  </si>
  <si>
    <t>Orthopaedic Hosp Mag</t>
  </si>
  <si>
    <t>William Howard Taft Charter HS</t>
  </si>
  <si>
    <t>Chavez Learning Acad-Technology Prep</t>
  </si>
  <si>
    <t>Maywood Center for Enriched Studies Mag</t>
  </si>
  <si>
    <t>Wesm Hlth/Sports Med</t>
  </si>
  <si>
    <t>SHARED SITE PERCENTAGES</t>
  </si>
  <si>
    <t>Fund Ctr</t>
  </si>
  <si>
    <t>SS Center</t>
  </si>
  <si>
    <t>SS Name</t>
  </si>
  <si>
    <t>Shorthand SS Name</t>
  </si>
  <si>
    <t>Home Fund Ctr</t>
  </si>
  <si>
    <t>HFC 12C Enroll.</t>
  </si>
  <si>
    <t>Nava LA-Sch of Bus &amp; Tech</t>
  </si>
  <si>
    <t>Nava</t>
  </si>
  <si>
    <t>Nava LA-Sch Arts&amp;Cultr</t>
  </si>
  <si>
    <t>Synergy Kinetic Academy Middle School</t>
  </si>
  <si>
    <t>PSC</t>
  </si>
  <si>
    <t>Walnut Park</t>
  </si>
  <si>
    <t>Orchard Academies #2C</t>
  </si>
  <si>
    <t>Orchard</t>
  </si>
  <si>
    <t>Orchard Academies #2B</t>
  </si>
  <si>
    <t>Magnolia Sci-Bell@Sr ICharter</t>
  </si>
  <si>
    <t>San Fernando MS Inst of Applied Media</t>
  </si>
  <si>
    <t>San Fernando</t>
  </si>
  <si>
    <t>WESM Health/Sports M</t>
  </si>
  <si>
    <t>Westchester</t>
  </si>
  <si>
    <t>1894310</t>
  </si>
  <si>
    <t>WESM Environ/Nat Sc</t>
  </si>
  <si>
    <t>1894309</t>
  </si>
  <si>
    <t>WESM A/A Sci(Gft/Hi</t>
  </si>
  <si>
    <t>M01</t>
  </si>
  <si>
    <t>Ocean SCH CH</t>
  </si>
  <si>
    <t>Prop. 39</t>
  </si>
  <si>
    <t>Narbonne</t>
  </si>
  <si>
    <t>1877902</t>
  </si>
  <si>
    <t>Narbonne Math/Sc Mag</t>
  </si>
  <si>
    <t>Narbonne HS-Humnties&amp;Artsof LA</t>
  </si>
  <si>
    <t>Patton HS</t>
  </si>
  <si>
    <t>C01</t>
  </si>
  <si>
    <t>Sylmar SH</t>
  </si>
  <si>
    <t>Sylmar</t>
  </si>
  <si>
    <t>Sylmar Promise Acad@sylmar</t>
  </si>
  <si>
    <t>1887802</t>
  </si>
  <si>
    <t>Sylmar Math/Sci Mag</t>
  </si>
  <si>
    <t>Evergreen HS</t>
  </si>
  <si>
    <t>Nava College Preparatory Academy</t>
  </si>
  <si>
    <t>Jefferson</t>
  </si>
  <si>
    <t>Carson</t>
  </si>
  <si>
    <t>Acad of Med Arts@Carson SH</t>
  </si>
  <si>
    <t>Acad of Ed &amp; Empt@Carson SH</t>
  </si>
  <si>
    <t>Eagle Tree Contn HS</t>
  </si>
  <si>
    <t>Hawkins</t>
  </si>
  <si>
    <t>Marquez</t>
  </si>
  <si>
    <t>Legacy SH Visual and Performing Arts</t>
  </si>
  <si>
    <t>Legacy</t>
  </si>
  <si>
    <t>Legacy SH Sci Tech Engineering Arts Math</t>
  </si>
  <si>
    <t>Legacy SH International Studies LC</t>
  </si>
  <si>
    <t>Sotomayor</t>
  </si>
  <si>
    <t>Alliance Tech&amp;Ms Hs ICharter</t>
  </si>
  <si>
    <t>Early Coll Acad ICharter</t>
  </si>
  <si>
    <t>Valley Region HS#5-ASE</t>
  </si>
  <si>
    <t>Chavez</t>
  </si>
  <si>
    <t>Chavez LA-Teacher Prep Acad</t>
  </si>
  <si>
    <t>Chavez LA-Soc Jus Hum Acad</t>
  </si>
  <si>
    <t>Chavez LA - ARTES</t>
  </si>
  <si>
    <t>Rivera LC Public Service Community</t>
  </si>
  <si>
    <t>Rivera</t>
  </si>
  <si>
    <t>Rivera LC Performing Arts</t>
  </si>
  <si>
    <t>Rivera LC Green Design</t>
  </si>
  <si>
    <t>Rivera LC Community &amp; Technology</t>
  </si>
  <si>
    <t>Helen Bernstein High School</t>
  </si>
  <si>
    <t>Bernstein</t>
  </si>
  <si>
    <t>APEX @ Helen Bernstein ICharter</t>
  </si>
  <si>
    <t>CDS Alonzo</t>
  </si>
  <si>
    <t>T01</t>
  </si>
  <si>
    <t>Soc Jus Ldshp Ac@Torres HS</t>
  </si>
  <si>
    <t>Torres</t>
  </si>
  <si>
    <t>Hum Aca-Art &amp; Tech@Torres HS</t>
  </si>
  <si>
    <t>Eng &amp; Tech Ac@Torres HS</t>
  </si>
  <si>
    <t>ELA Renaissance AC@Torres HS</t>
  </si>
  <si>
    <t>ELA Perf Arts Ac@Torres HS</t>
  </si>
  <si>
    <t>RFK Comm Schs-UCLA Community School K-12</t>
  </si>
  <si>
    <t>RFK</t>
  </si>
  <si>
    <t>1778002</t>
  </si>
  <si>
    <t>RFK Ucla Comm Sc Maintenance Bil Spanish</t>
  </si>
  <si>
    <t>RFK Comm Schs-Sch Visual Arts &amp; Hum</t>
  </si>
  <si>
    <t>RFK Comm Schs-LA High Sch of the Arts</t>
  </si>
  <si>
    <t>RFK Comm Schs-Ambassador Sch-Global Educ</t>
  </si>
  <si>
    <t>1236902</t>
  </si>
  <si>
    <t>RFK Ambsdr Glbl Maintenance Bil Spanish</t>
  </si>
  <si>
    <t>1236903</t>
  </si>
  <si>
    <t>RFK Ambsdr Glbl Ed Dual Language Korean</t>
  </si>
  <si>
    <t>RFK Comm Schs-Ambassador Sch-Glbl Ldrshp</t>
  </si>
  <si>
    <t>Roosevelt SH Math/Science Magnet</t>
  </si>
  <si>
    <t>Roosevelt</t>
  </si>
  <si>
    <t>Sal Castro Middle School</t>
  </si>
  <si>
    <t>Belmont</t>
  </si>
  <si>
    <t>Rise Kohyang HS</t>
  </si>
  <si>
    <t>Newmark HS</t>
  </si>
  <si>
    <t>Miguel Contreras Lrng Complex</t>
  </si>
  <si>
    <t>Contreras</t>
  </si>
  <si>
    <t>Contreras LC-School of  Social Justice</t>
  </si>
  <si>
    <t>Contreras LC-LA School of Global Studies</t>
  </si>
  <si>
    <t>Contreras LC-Acad Leadershp Community</t>
  </si>
  <si>
    <t xml:space="preserve">Los Angeles </t>
  </si>
  <si>
    <t>Los Angeles</t>
  </si>
  <si>
    <t>1873602</t>
  </si>
  <si>
    <t>Los Angeles SH Mag</t>
  </si>
  <si>
    <t>Washington</t>
  </si>
  <si>
    <t>S01</t>
  </si>
  <si>
    <t>B01</t>
  </si>
  <si>
    <t>Universtity Pathways Public Svc Academy</t>
  </si>
  <si>
    <t>1811239</t>
  </si>
  <si>
    <t>Drew MS Campus</t>
  </si>
  <si>
    <t>Drew</t>
  </si>
  <si>
    <t>1811202</t>
  </si>
  <si>
    <t>Drew G/HA Mag</t>
  </si>
  <si>
    <t>M03</t>
  </si>
  <si>
    <t>1816039</t>
  </si>
  <si>
    <t>Gompers MS Campus</t>
  </si>
  <si>
    <t>Gompers</t>
  </si>
  <si>
    <t>Early College Academy at Jefferson High School - housed at Los Angeles Trade Tech College. Do not include at Jefferson HS for allocation</t>
  </si>
  <si>
    <t>Sum of Formula</t>
  </si>
  <si>
    <t>FC Description</t>
  </si>
  <si>
    <t>Total SS Enroll.</t>
  </si>
  <si>
    <t>Magnet</t>
  </si>
  <si>
    <t>Sum of HFC Enroll.</t>
  </si>
  <si>
    <t>% of Sharing</t>
  </si>
  <si>
    <t>Final %
 USE THIS</t>
  </si>
  <si>
    <t>1860739</t>
  </si>
  <si>
    <t>East Valley HS Campus</t>
  </si>
  <si>
    <t>East Valley</t>
  </si>
  <si>
    <t>East Valley HS</t>
  </si>
  <si>
    <t>Total FTE :</t>
  </si>
  <si>
    <t>Allocation in PR0 2019</t>
  </si>
  <si>
    <t>16C FY 18-19 ECAST - Enrollment by school and grade level with magnet center/OLC/DLC collapsed to home school</t>
  </si>
  <si>
    <t>Values</t>
  </si>
  <si>
    <t>School Type2</t>
  </si>
  <si>
    <t>Sum of SS %</t>
  </si>
  <si>
    <t xml:space="preserve">                                                                              </t>
  </si>
  <si>
    <r>
      <rPr>
        <b/>
        <sz val="11"/>
        <color theme="1"/>
        <rFont val="Calibri"/>
        <family val="2"/>
        <scheme val="minor"/>
      </rPr>
      <t>e.</t>
    </r>
    <r>
      <rPr>
        <sz val="11"/>
        <color theme="1"/>
        <rFont val="Calibri"/>
        <family val="2"/>
        <scheme val="minor"/>
      </rPr>
      <t xml:space="preserve"> Enter percent amount if multi-funded.  </t>
    </r>
  </si>
  <si>
    <t>TOTAL</t>
  </si>
  <si>
    <t>Version</t>
  </si>
  <si>
    <t>Year</t>
  </si>
  <si>
    <t>FUND Ctr</t>
  </si>
  <si>
    <t>SACS Fund</t>
  </si>
  <si>
    <t>LAUSD Pgm</t>
  </si>
  <si>
    <t>Line</t>
  </si>
  <si>
    <t>Del</t>
  </si>
  <si>
    <t>NewItem</t>
  </si>
  <si>
    <t>BudType</t>
  </si>
  <si>
    <t>DocType</t>
  </si>
  <si>
    <t>SACS Rsrc</t>
  </si>
  <si>
    <t>SACS Goal</t>
  </si>
  <si>
    <t>SACS Func</t>
  </si>
  <si>
    <t>Fund</t>
  </si>
  <si>
    <t>Func Area</t>
  </si>
  <si>
    <t>Line Type</t>
  </si>
  <si>
    <t>Itm Num</t>
  </si>
  <si>
    <t>Cmmt Itm</t>
  </si>
  <si>
    <t>PosType</t>
  </si>
  <si>
    <t>Job</t>
  </si>
  <si>
    <t>Temp ID</t>
  </si>
  <si>
    <t>PS Area</t>
  </si>
  <si>
    <t>PS Grp</t>
  </si>
  <si>
    <t>PS Lvl</t>
  </si>
  <si>
    <t>PS Typ</t>
  </si>
  <si>
    <t>EsGFCap</t>
  </si>
  <si>
    <t>Per Area</t>
  </si>
  <si>
    <t>Per SubA</t>
  </si>
  <si>
    <t>Start Dt</t>
  </si>
  <si>
    <t>End Dt</t>
  </si>
  <si>
    <t>Pos Stat</t>
  </si>
  <si>
    <t>Hr/Day</t>
  </si>
  <si>
    <t>Hr/Mth</t>
  </si>
  <si>
    <t>Day/Wk</t>
  </si>
  <si>
    <t>Tot Cost</t>
  </si>
  <si>
    <t>Tot Ben</t>
  </si>
  <si>
    <t>Wrk Comp</t>
  </si>
  <si>
    <t>Unempl</t>
  </si>
  <si>
    <t>STRS</t>
  </si>
  <si>
    <t>SS</t>
  </si>
  <si>
    <t>PERS</t>
  </si>
  <si>
    <t>PARS</t>
  </si>
  <si>
    <t>Health</t>
  </si>
  <si>
    <t>Fund%</t>
  </si>
  <si>
    <t>Norm</t>
  </si>
  <si>
    <t>FT H/D</t>
  </si>
  <si>
    <t>FT D/W</t>
  </si>
  <si>
    <t>FT Cost</t>
  </si>
  <si>
    <t>FT Fund%</t>
  </si>
  <si>
    <t>New Norm</t>
  </si>
  <si>
    <t>New Start Dt</t>
  </si>
  <si>
    <t>New End Dt</t>
  </si>
  <si>
    <t>New Pos Stat</t>
  </si>
  <si>
    <t>Del D/U</t>
  </si>
  <si>
    <t>PR0</t>
  </si>
  <si>
    <t>010</t>
  </si>
  <si>
    <t>13027</t>
  </si>
  <si>
    <t>X</t>
  </si>
  <si>
    <t>ZORG</t>
  </si>
  <si>
    <t>ZE</t>
  </si>
  <si>
    <t>0000</t>
  </si>
  <si>
    <t>010-0000</t>
  </si>
  <si>
    <t>0000-3110-13027</t>
  </si>
  <si>
    <t>2OTHS-L</t>
  </si>
  <si>
    <t>13222</t>
  </si>
  <si>
    <t>120021</t>
  </si>
  <si>
    <t>00000000</t>
  </si>
  <si>
    <t>0.000</t>
  </si>
  <si>
    <t>0.00</t>
  </si>
  <si>
    <t>RE:  FY 2018-19 PURCHASE OF SUPPORT SERVICES PERSONNEL – SCHOOL PSYCHOLOGIST</t>
  </si>
  <si>
    <t>FY 2018-19 PURCHASE OF SUPPORT SERVICES PERSONNEL – SCHOOL PSYCHOLOGIST</t>
  </si>
  <si>
    <r>
      <rPr>
        <b/>
        <sz val="11"/>
        <color theme="1"/>
        <rFont val="Calibri"/>
        <family val="2"/>
        <scheme val="minor"/>
      </rPr>
      <t xml:space="preserve">b.  </t>
    </r>
    <r>
      <rPr>
        <sz val="11"/>
        <color theme="1"/>
        <rFont val="Calibri"/>
        <family val="2"/>
        <scheme val="minor"/>
      </rPr>
      <t>If using Program 13027 to purchase additional time/days in addition to the base allocation, enter the FTE under the "13027 (Additional School Purchase)" column.  The cost will automatically be calculated.</t>
    </r>
  </si>
  <si>
    <r>
      <rPr>
        <b/>
        <sz val="11"/>
        <color theme="1"/>
        <rFont val="Calibri"/>
        <family val="2"/>
        <scheme val="minor"/>
      </rPr>
      <t xml:space="preserve">d. </t>
    </r>
    <r>
      <rPr>
        <sz val="11"/>
        <color theme="1"/>
        <rFont val="Calibri"/>
        <family val="2"/>
        <scheme val="minor"/>
      </rPr>
      <t xml:space="preserve"> Enter FTE (highlighted in gray) for the additional time that will be charged to each program(s).  Refer to Table C below.  The cost will automatically be calculated.</t>
    </r>
  </si>
  <si>
    <t>The District has allocated resources to your school in General Fund School Program 13027 to provide School Psychologist services.  Allocations are calculated by school type according to the below table:</t>
  </si>
  <si>
    <r>
      <t xml:space="preserve">School Psychologists are B Basis.  However, they will work at schools on a C Basis calendar.  For the additional days on the B Basis calendar, School Psychologists are required to work on Special Education assignments and will be time-reported for that portion from Special Education resources accordingly.  As such, schools may only purchase Psychologist time on a C Basis calendar.  </t>
    </r>
    <r>
      <rPr>
        <b/>
        <sz val="11"/>
        <rFont val="Calibri"/>
        <family val="2"/>
        <scheme val="minor"/>
      </rPr>
      <t xml:space="preserve">The below rates reflect Psychologist FTEs on a C Basis salary with benefits.   </t>
    </r>
    <r>
      <rPr>
        <sz val="11"/>
        <rFont val="Calibri"/>
        <family val="2"/>
        <scheme val="minor"/>
      </rPr>
      <t xml:space="preserve">  </t>
    </r>
  </si>
  <si>
    <r>
      <rPr>
        <b/>
        <sz val="11"/>
        <rFont val="Calibri"/>
        <family val="2"/>
        <scheme val="minor"/>
      </rPr>
      <t xml:space="preserve">FUNDING OPTIONS AND REQUIREMENTS: </t>
    </r>
    <r>
      <rPr>
        <sz val="11"/>
        <rFont val="Calibri"/>
        <family val="2"/>
        <scheme val="minor"/>
      </rPr>
      <t xml:space="preserve">
Your school may purchase additional School Psychologist time from school-based budget programs. 
Budget Planning Programs – The most common school-based budget programs for Budget Planning are listed in Table 1 below. Purchases from these programs must be included on your School Budget Signature Form.  Minimum purchase is ½ day per categorical program.
</t>
    </r>
  </si>
  <si>
    <t xml:space="preserve">IMPORTANT:  PLEASE FOLLOW INSTRUCTIONS ON THE INSTRUCTIONS TAB  (highlighted in yellow) TO COMPLETE THE FORM BELOW.  </t>
  </si>
  <si>
    <t>1 Total</t>
  </si>
  <si>
    <t>2 Total</t>
  </si>
  <si>
    <t>3 Total</t>
  </si>
  <si>
    <t>4 Total</t>
  </si>
  <si>
    <t>5 Total</t>
  </si>
  <si>
    <t>6 Total</t>
  </si>
  <si>
    <t>7 Total</t>
  </si>
  <si>
    <t>8 Total</t>
  </si>
  <si>
    <t>9 Total</t>
  </si>
  <si>
    <t>10 Total</t>
  </si>
  <si>
    <t>11 Total</t>
  </si>
  <si>
    <t>12 Total</t>
  </si>
  <si>
    <t>13 Total</t>
  </si>
  <si>
    <t>14 Total</t>
  </si>
  <si>
    <t>15 Total</t>
  </si>
  <si>
    <t>16 Total</t>
  </si>
  <si>
    <t>17 Total</t>
  </si>
  <si>
    <t>18 Total</t>
  </si>
  <si>
    <t>19 Total</t>
  </si>
  <si>
    <t>20 Total</t>
  </si>
  <si>
    <t>21 Total</t>
  </si>
  <si>
    <t>22 Total</t>
  </si>
  <si>
    <t>23 Total</t>
  </si>
  <si>
    <t>24 Total</t>
  </si>
  <si>
    <t>25 Total</t>
  </si>
  <si>
    <t>26 Total</t>
  </si>
  <si>
    <t>13723</t>
  </si>
  <si>
    <t>13724</t>
  </si>
  <si>
    <t>14154</t>
  </si>
  <si>
    <t>14242</t>
  </si>
  <si>
    <t>11168</t>
  </si>
  <si>
    <t>11142</t>
  </si>
  <si>
    <t>10397</t>
  </si>
  <si>
    <t>13986</t>
  </si>
  <si>
    <t>13938</t>
  </si>
  <si>
    <t>10183</t>
  </si>
  <si>
    <t>10400</t>
  </si>
  <si>
    <t>11157</t>
  </si>
  <si>
    <t>12082</t>
  </si>
  <si>
    <t>12182</t>
  </si>
  <si>
    <t>12662</t>
  </si>
  <si>
    <t>13233</t>
  </si>
  <si>
    <t>11537</t>
  </si>
  <si>
    <t>7T192</t>
  </si>
  <si>
    <t>7S197</t>
  </si>
  <si>
    <t>12538</t>
  </si>
  <si>
    <t>SpEd:MentalHlth-State-Sch</t>
  </si>
  <si>
    <t>SpEd-Psychologists</t>
  </si>
  <si>
    <t>TSP - Investments</t>
  </si>
  <si>
    <t>Stu Hlth Serv-Schs</t>
  </si>
  <si>
    <t>SpEd-Preschool Services</t>
  </si>
  <si>
    <t>SDEP-Donations-Spec Educ</t>
  </si>
  <si>
    <t>Medi-Cal LEA Svc Provdr-N-Sch</t>
  </si>
  <si>
    <t>Support to Sp Ed School</t>
  </si>
  <si>
    <t>Preschool Expansion Grant</t>
  </si>
  <si>
    <t>College Readiness Block Grant</t>
  </si>
  <si>
    <t>M02</t>
  </si>
  <si>
    <t>S02</t>
  </si>
  <si>
    <t>S03</t>
  </si>
  <si>
    <t>SA1</t>
  </si>
  <si>
    <t>SA3</t>
  </si>
  <si>
    <t>B06</t>
  </si>
  <si>
    <t>E01</t>
  </si>
  <si>
    <t>E04</t>
  </si>
  <si>
    <t/>
  </si>
  <si>
    <t>PA</t>
  </si>
  <si>
    <t>Subarea</t>
  </si>
  <si>
    <t>Lv</t>
  </si>
  <si>
    <t>Incumbs</t>
  </si>
  <si>
    <t>2USX</t>
  </si>
  <si>
    <t>BGXX</t>
  </si>
  <si>
    <t>BSXX</t>
  </si>
  <si>
    <t>EGXX</t>
  </si>
  <si>
    <t>12200511</t>
  </si>
  <si>
    <t>PSYCLGST, SCHOOL</t>
  </si>
  <si>
    <t>33</t>
  </si>
  <si>
    <t>30000936</t>
  </si>
  <si>
    <t>PSYCLGST,SC</t>
  </si>
  <si>
    <t>34</t>
  </si>
  <si>
    <t>001</t>
  </si>
  <si>
    <t>GABRIELSEN, CHRISTINA</t>
  </si>
  <si>
    <t>961783</t>
  </si>
  <si>
    <t>30001687</t>
  </si>
  <si>
    <t>ESPARZA, MARCELA</t>
  </si>
  <si>
    <t>800923</t>
  </si>
  <si>
    <t>30002474</t>
  </si>
  <si>
    <t>GALAN, JOSE</t>
  </si>
  <si>
    <t>619051</t>
  </si>
  <si>
    <t>30003304</t>
  </si>
  <si>
    <t>JAMES, SHANNON</t>
  </si>
  <si>
    <t>1003210</t>
  </si>
  <si>
    <t>30004127</t>
  </si>
  <si>
    <t>VAN DAM, UTE</t>
  </si>
  <si>
    <t>558019</t>
  </si>
  <si>
    <t>30004912</t>
  </si>
  <si>
    <t>GELINAS, ROSEMARY</t>
  </si>
  <si>
    <t>561296</t>
  </si>
  <si>
    <t>30005680</t>
  </si>
  <si>
    <t>GARDNER, AJA</t>
  </si>
  <si>
    <t>1070390</t>
  </si>
  <si>
    <t>30006459</t>
  </si>
  <si>
    <t>TALLMAN, VERONICA</t>
  </si>
  <si>
    <t>757451</t>
  </si>
  <si>
    <t>30007228</t>
  </si>
  <si>
    <t>DEL POZO, JIMENA</t>
  </si>
  <si>
    <t>665871</t>
  </si>
  <si>
    <t>30007979</t>
  </si>
  <si>
    <t>GANDHI, CARMEN</t>
  </si>
  <si>
    <t>687341</t>
  </si>
  <si>
    <t>30009359</t>
  </si>
  <si>
    <t>IPPOLITOVA, YULYA</t>
  </si>
  <si>
    <t>1019865</t>
  </si>
  <si>
    <t>30010016</t>
  </si>
  <si>
    <t>RIVERA, ELIAS</t>
  </si>
  <si>
    <t>776941</t>
  </si>
  <si>
    <t>30010686</t>
  </si>
  <si>
    <t>SPEIGHTS, KENDRA</t>
  </si>
  <si>
    <t>664124</t>
  </si>
  <si>
    <t>30011327</t>
  </si>
  <si>
    <t>CARRINGTON, TRENISHA</t>
  </si>
  <si>
    <t>1054463</t>
  </si>
  <si>
    <t>30011932</t>
  </si>
  <si>
    <t>HERNANDEZ, JULIE</t>
  </si>
  <si>
    <t>1113497</t>
  </si>
  <si>
    <t>30012515</t>
  </si>
  <si>
    <t>MAZARIEGOS, PEGGY</t>
  </si>
  <si>
    <t>652433</t>
  </si>
  <si>
    <t>30013105</t>
  </si>
  <si>
    <t>STEIN, TAMAR</t>
  </si>
  <si>
    <t>1095464</t>
  </si>
  <si>
    <t>30013694</t>
  </si>
  <si>
    <t>KELLY, MARILYN</t>
  </si>
  <si>
    <t>1057523</t>
  </si>
  <si>
    <t>30014279</t>
  </si>
  <si>
    <t>LAWLESS, CINDY</t>
  </si>
  <si>
    <t>725224</t>
  </si>
  <si>
    <t>30014857</t>
  </si>
  <si>
    <t>DIXON, ROICHELLE</t>
  </si>
  <si>
    <t>739556</t>
  </si>
  <si>
    <t>30015394</t>
  </si>
  <si>
    <t>DEL REAL, MARISELA</t>
  </si>
  <si>
    <t>958297</t>
  </si>
  <si>
    <t>30015923</t>
  </si>
  <si>
    <t>MOCK, NICOLE</t>
  </si>
  <si>
    <t>673910</t>
  </si>
  <si>
    <t>30016461</t>
  </si>
  <si>
    <t>POBANZ, MICHAEL</t>
  </si>
  <si>
    <t>725020</t>
  </si>
  <si>
    <t>30016979</t>
  </si>
  <si>
    <t>SHENOUDA, SHERINE</t>
  </si>
  <si>
    <t>759460</t>
  </si>
  <si>
    <t>30018016</t>
  </si>
  <si>
    <t>MARTIN GUNTHER, LEONETTE</t>
  </si>
  <si>
    <t>596061</t>
  </si>
  <si>
    <t>30018539</t>
  </si>
  <si>
    <t>WODA, STEPHEN</t>
  </si>
  <si>
    <t>725204</t>
  </si>
  <si>
    <t>30019046</t>
  </si>
  <si>
    <t>QUINONEZ, GUILLERMO</t>
  </si>
  <si>
    <t>698045</t>
  </si>
  <si>
    <t>30019518</t>
  </si>
  <si>
    <t>PACHECO, JACQUELINE</t>
  </si>
  <si>
    <t>789047</t>
  </si>
  <si>
    <t>30020002</t>
  </si>
  <si>
    <t>DAVIDSON, JENNIFER</t>
  </si>
  <si>
    <t>955771</t>
  </si>
  <si>
    <t>30020478</t>
  </si>
  <si>
    <t>VILLEGAS RAMIREZ, LAURA</t>
  </si>
  <si>
    <t>1114943</t>
  </si>
  <si>
    <t>30020946</t>
  </si>
  <si>
    <t>MONTES DE OCA, LAURA</t>
  </si>
  <si>
    <t>735577</t>
  </si>
  <si>
    <t>30021411</t>
  </si>
  <si>
    <t>LEVY, NIRIT</t>
  </si>
  <si>
    <t>956872</t>
  </si>
  <si>
    <t>30022730</t>
  </si>
  <si>
    <t>AVAKIAN, SHAKEH</t>
  </si>
  <si>
    <t>648390</t>
  </si>
  <si>
    <t>30023152</t>
  </si>
  <si>
    <t>CHOI, EUNICE</t>
  </si>
  <si>
    <t>1081748</t>
  </si>
  <si>
    <t>30023550</t>
  </si>
  <si>
    <t>PAGAN, LIDIA</t>
  </si>
  <si>
    <t>718984</t>
  </si>
  <si>
    <t>30023972</t>
  </si>
  <si>
    <t>PINZON, TERESA</t>
  </si>
  <si>
    <t>956072</t>
  </si>
  <si>
    <t>30024354</t>
  </si>
  <si>
    <t>GUZMAN, ESAUL</t>
  </si>
  <si>
    <t>599783</t>
  </si>
  <si>
    <t>30024731</t>
  </si>
  <si>
    <t>DEZA, KELVIN</t>
  </si>
  <si>
    <t>711737</t>
  </si>
  <si>
    <t>30025105</t>
  </si>
  <si>
    <t>GALAN, ELIZABETH</t>
  </si>
  <si>
    <t>659243</t>
  </si>
  <si>
    <t>30025475</t>
  </si>
  <si>
    <t>SUSHINSKY, DAVID</t>
  </si>
  <si>
    <t>698566</t>
  </si>
  <si>
    <t>30025831</t>
  </si>
  <si>
    <t>JOYA, RUTH</t>
  </si>
  <si>
    <t>696632</t>
  </si>
  <si>
    <t>30026200</t>
  </si>
  <si>
    <t>FRASER, KRISTEN</t>
  </si>
  <si>
    <t>1082031</t>
  </si>
  <si>
    <t>30026570</t>
  </si>
  <si>
    <t>AVALOS, MARIA</t>
  </si>
  <si>
    <t>1066730</t>
  </si>
  <si>
    <t>30026936</t>
  </si>
  <si>
    <t>COQUIA, MARYGRACE</t>
  </si>
  <si>
    <t>809353</t>
  </si>
  <si>
    <t>30027274</t>
  </si>
  <si>
    <t>PERALTA, CRYSTAL</t>
  </si>
  <si>
    <t>1053529</t>
  </si>
  <si>
    <t>30027641</t>
  </si>
  <si>
    <t>CROUSE, CINDY</t>
  </si>
  <si>
    <t>1054276</t>
  </si>
  <si>
    <t>30027983</t>
  </si>
  <si>
    <t>SAGGAR, VEDEESH</t>
  </si>
  <si>
    <t>809307</t>
  </si>
  <si>
    <t>30028669</t>
  </si>
  <si>
    <t>YENDUNIAN, SHARON</t>
  </si>
  <si>
    <t>758752</t>
  </si>
  <si>
    <t>30029327</t>
  </si>
  <si>
    <t>GUEVARA, JOEL</t>
  </si>
  <si>
    <t>725444</t>
  </si>
  <si>
    <t>30029644</t>
  </si>
  <si>
    <t>SILBER, STACEY</t>
  </si>
  <si>
    <t>711729</t>
  </si>
  <si>
    <t>30030246</t>
  </si>
  <si>
    <t>SAVAGE, SCOTT</t>
  </si>
  <si>
    <t>773117</t>
  </si>
  <si>
    <t>30030532</t>
  </si>
  <si>
    <t>WRIGHT, KAREN</t>
  </si>
  <si>
    <t>276468</t>
  </si>
  <si>
    <t>30030802</t>
  </si>
  <si>
    <t>SHIELDS DEVIAN, CYNTHIA</t>
  </si>
  <si>
    <t>740866</t>
  </si>
  <si>
    <t>30031093</t>
  </si>
  <si>
    <t>EDWARDS, THERESA</t>
  </si>
  <si>
    <t>674171</t>
  </si>
  <si>
    <t>30031367</t>
  </si>
  <si>
    <t>GARCIA FUENTES, AIMEE</t>
  </si>
  <si>
    <t>1081731</t>
  </si>
  <si>
    <t>30031646</t>
  </si>
  <si>
    <t>RUFFIN, VICTORIA</t>
  </si>
  <si>
    <t>727470</t>
  </si>
  <si>
    <t>30031907</t>
  </si>
  <si>
    <t>CABATUANDO, MARICAR</t>
  </si>
  <si>
    <t>1096851</t>
  </si>
  <si>
    <t>30032471</t>
  </si>
  <si>
    <t>RAMIREZ NELSON, MIRNA</t>
  </si>
  <si>
    <t>598858</t>
  </si>
  <si>
    <t>30033255</t>
  </si>
  <si>
    <t>PSYCLGST,SC-ENG GEOMY READG</t>
  </si>
  <si>
    <t>HERNANDEZ, GLORIA</t>
  </si>
  <si>
    <t>779923</t>
  </si>
  <si>
    <t>30033494</t>
  </si>
  <si>
    <t>CALDERON, ANN</t>
  </si>
  <si>
    <t>1021372</t>
  </si>
  <si>
    <t>30033729</t>
  </si>
  <si>
    <t>LEE, SHARON</t>
  </si>
  <si>
    <t>1096529</t>
  </si>
  <si>
    <t>30033955</t>
  </si>
  <si>
    <t>BAILEY, STEPHANIE</t>
  </si>
  <si>
    <t>734987</t>
  </si>
  <si>
    <t>30034196</t>
  </si>
  <si>
    <t>MORALES, SONIA</t>
  </si>
  <si>
    <t>1113453</t>
  </si>
  <si>
    <t>30034407</t>
  </si>
  <si>
    <t>OBANDO, PAULA</t>
  </si>
  <si>
    <t>648034</t>
  </si>
  <si>
    <t>30034633</t>
  </si>
  <si>
    <t>GUERRERO, GUSTAVO</t>
  </si>
  <si>
    <t>749601</t>
  </si>
  <si>
    <t>30034835</t>
  </si>
  <si>
    <t>RIGDON, DION</t>
  </si>
  <si>
    <t>1115047</t>
  </si>
  <si>
    <t>30035239</t>
  </si>
  <si>
    <t>PEREZ, ALMA</t>
  </si>
  <si>
    <t>790028</t>
  </si>
  <si>
    <t>30035437</t>
  </si>
  <si>
    <t>NGUYEN, TRANG</t>
  </si>
  <si>
    <t>725257</t>
  </si>
  <si>
    <t>30035627</t>
  </si>
  <si>
    <t>CARRERA, DEBBIE</t>
  </si>
  <si>
    <t>707905</t>
  </si>
  <si>
    <t>30035826</t>
  </si>
  <si>
    <t>DE ANDA, YOLANDA</t>
  </si>
  <si>
    <t>697327</t>
  </si>
  <si>
    <t>30036027</t>
  </si>
  <si>
    <t>FISCHER, CAMERIN</t>
  </si>
  <si>
    <t>770516</t>
  </si>
  <si>
    <t>30036226</t>
  </si>
  <si>
    <t>GARCIA, SONIA</t>
  </si>
  <si>
    <t>1066449</t>
  </si>
  <si>
    <t>30036426</t>
  </si>
  <si>
    <t>MILLER, DOUGLAS</t>
  </si>
  <si>
    <t>704872</t>
  </si>
  <si>
    <t>30036623</t>
  </si>
  <si>
    <t>002</t>
  </si>
  <si>
    <t>SMIRNI, AMIE</t>
  </si>
  <si>
    <t>740673</t>
  </si>
  <si>
    <t>30036805</t>
  </si>
  <si>
    <t>OSORIO HAKIMI, SANDRA</t>
  </si>
  <si>
    <t>760873</t>
  </si>
  <si>
    <t>30037154</t>
  </si>
  <si>
    <t>DIAZ DE LEON, CLAUDIA</t>
  </si>
  <si>
    <t>639926</t>
  </si>
  <si>
    <t>30037323</t>
  </si>
  <si>
    <t>THOMAS, JASON</t>
  </si>
  <si>
    <t>767496</t>
  </si>
  <si>
    <t>30037494</t>
  </si>
  <si>
    <t>REPECKA, KATHLEEN</t>
  </si>
  <si>
    <t>660661</t>
  </si>
  <si>
    <t>30037800</t>
  </si>
  <si>
    <t>VICE, KRISTIN</t>
  </si>
  <si>
    <t>1114940</t>
  </si>
  <si>
    <t>30037932</t>
  </si>
  <si>
    <t>GAMBOA, ANNETTE</t>
  </si>
  <si>
    <t>1115262</t>
  </si>
  <si>
    <t>30038079</t>
  </si>
  <si>
    <t>VELASCO, VANESSA</t>
  </si>
  <si>
    <t>717766</t>
  </si>
  <si>
    <t>30038218</t>
  </si>
  <si>
    <t>TOSOLINI, KARINA</t>
  </si>
  <si>
    <t>682663</t>
  </si>
  <si>
    <t>30038511</t>
  </si>
  <si>
    <t>GURROLA, ALEJANDRA</t>
  </si>
  <si>
    <t>676134</t>
  </si>
  <si>
    <t>30038648</t>
  </si>
  <si>
    <t>RODRIGUEZ, JULIET</t>
  </si>
  <si>
    <t>764242</t>
  </si>
  <si>
    <t>30038786</t>
  </si>
  <si>
    <t>GUILLEN, MARTA</t>
  </si>
  <si>
    <t>710167</t>
  </si>
  <si>
    <t>30038937</t>
  </si>
  <si>
    <t>TJAKRAWINATA, IRENE</t>
  </si>
  <si>
    <t>672846</t>
  </si>
  <si>
    <t>30039222</t>
  </si>
  <si>
    <t>POSADA, ALVA</t>
  </si>
  <si>
    <t>655610</t>
  </si>
  <si>
    <t>30039360</t>
  </si>
  <si>
    <t>ROSALES, OSCAR</t>
  </si>
  <si>
    <t>759078</t>
  </si>
  <si>
    <t>30039498</t>
  </si>
  <si>
    <t>KIM, JENNIFER</t>
  </si>
  <si>
    <t>1082654</t>
  </si>
  <si>
    <t>30039639</t>
  </si>
  <si>
    <t>JACKSON, ANNETTE</t>
  </si>
  <si>
    <t>644814</t>
  </si>
  <si>
    <t>30039781</t>
  </si>
  <si>
    <t>LAMAS, IVETTE</t>
  </si>
  <si>
    <t>1113478</t>
  </si>
  <si>
    <t>30039934</t>
  </si>
  <si>
    <t>ALVES, ASHLEY</t>
  </si>
  <si>
    <t>1096626</t>
  </si>
  <si>
    <t>30040086</t>
  </si>
  <si>
    <t>HERNANDEZ, VERONICA</t>
  </si>
  <si>
    <t>666364</t>
  </si>
  <si>
    <t>30040221</t>
  </si>
  <si>
    <t>RICHARDS, DAWN</t>
  </si>
  <si>
    <t>1096298</t>
  </si>
  <si>
    <t>30040364</t>
  </si>
  <si>
    <t>LOVETT, TANESHA</t>
  </si>
  <si>
    <t>679814</t>
  </si>
  <si>
    <t>30040503</t>
  </si>
  <si>
    <t>BROCKMAN COLEMAN, CYNTHIA</t>
  </si>
  <si>
    <t>671583</t>
  </si>
  <si>
    <t>30040643</t>
  </si>
  <si>
    <t>NAVA, NYCOLE</t>
  </si>
  <si>
    <t>754818</t>
  </si>
  <si>
    <t>30040783</t>
  </si>
  <si>
    <t>DEAVER, MARIELLA</t>
  </si>
  <si>
    <t>725811</t>
  </si>
  <si>
    <t>30040918</t>
  </si>
  <si>
    <t>ROMERO, PERLA</t>
  </si>
  <si>
    <t>808316</t>
  </si>
  <si>
    <t>30041041</t>
  </si>
  <si>
    <t>GOODKIND, CAROL</t>
  </si>
  <si>
    <t>675212</t>
  </si>
  <si>
    <t>30041175</t>
  </si>
  <si>
    <t>ROMO, DIANA</t>
  </si>
  <si>
    <t>727807</t>
  </si>
  <si>
    <t>30041302</t>
  </si>
  <si>
    <t>LEVI YECHZKIA, ILANIT</t>
  </si>
  <si>
    <t>642125</t>
  </si>
  <si>
    <t>30041426</t>
  </si>
  <si>
    <t>SAID, AMIRA</t>
  </si>
  <si>
    <t>1082032</t>
  </si>
  <si>
    <t>30041554</t>
  </si>
  <si>
    <t>HANSEN, MARISOL</t>
  </si>
  <si>
    <t>773150</t>
  </si>
  <si>
    <t>30041689</t>
  </si>
  <si>
    <t>SHELP, JACK</t>
  </si>
  <si>
    <t>555857</t>
  </si>
  <si>
    <t>30041823</t>
  </si>
  <si>
    <t>VILLEGAS, EMMA</t>
  </si>
  <si>
    <t>640232</t>
  </si>
  <si>
    <t>30041947</t>
  </si>
  <si>
    <t>1054242</t>
  </si>
  <si>
    <t>30042071</t>
  </si>
  <si>
    <t>DANLAG, RICHARD</t>
  </si>
  <si>
    <t>713694</t>
  </si>
  <si>
    <t>30042199</t>
  </si>
  <si>
    <t>LABRIOLA, JANET</t>
  </si>
  <si>
    <t>958131</t>
  </si>
  <si>
    <t>30042328</t>
  </si>
  <si>
    <t>IBECHEM, REGINA</t>
  </si>
  <si>
    <t>632205</t>
  </si>
  <si>
    <t>30042452</t>
  </si>
  <si>
    <t>MARQUEZ, ARIANA</t>
  </si>
  <si>
    <t>795893</t>
  </si>
  <si>
    <t>30042572</t>
  </si>
  <si>
    <t>RIVERA, GEORGINA</t>
  </si>
  <si>
    <t>789286</t>
  </si>
  <si>
    <t>30042682</t>
  </si>
  <si>
    <t>LOWE, SARAH</t>
  </si>
  <si>
    <t>1006699</t>
  </si>
  <si>
    <t>30042802</t>
  </si>
  <si>
    <t>GARCIA SCHACHT, MARIBEL</t>
  </si>
  <si>
    <t>683385</t>
  </si>
  <si>
    <t>30042911</t>
  </si>
  <si>
    <t>HUNT, HOLLY</t>
  </si>
  <si>
    <t>1113440</t>
  </si>
  <si>
    <t>30043022</t>
  </si>
  <si>
    <t>CALDERON, MELISSA</t>
  </si>
  <si>
    <t>1066833</t>
  </si>
  <si>
    <t>30043131</t>
  </si>
  <si>
    <t>MILLER, DANIEL</t>
  </si>
  <si>
    <t>677087</t>
  </si>
  <si>
    <t>30043247</t>
  </si>
  <si>
    <t>MURILLO, MAURICIO</t>
  </si>
  <si>
    <t>648364</t>
  </si>
  <si>
    <t>30043367</t>
  </si>
  <si>
    <t>NGAN, ROBERT</t>
  </si>
  <si>
    <t>710460</t>
  </si>
  <si>
    <t>30043480</t>
  </si>
  <si>
    <t>SCHONTHAL, ESTHER</t>
  </si>
  <si>
    <t>957536</t>
  </si>
  <si>
    <t>30043597</t>
  </si>
  <si>
    <t>RIVERA, ALFONSO</t>
  </si>
  <si>
    <t>742750</t>
  </si>
  <si>
    <t>30043808</t>
  </si>
  <si>
    <t>GONZALES, ANGELICA</t>
  </si>
  <si>
    <t>687947</t>
  </si>
  <si>
    <t>30044025</t>
  </si>
  <si>
    <t>PRIETO, GABRIEL</t>
  </si>
  <si>
    <t>666641</t>
  </si>
  <si>
    <t>30044136</t>
  </si>
  <si>
    <t>OLMOS, CARLOS</t>
  </si>
  <si>
    <t>565006</t>
  </si>
  <si>
    <t>30044231</t>
  </si>
  <si>
    <t>NORRIS, ELIZABETH</t>
  </si>
  <si>
    <t>1020265</t>
  </si>
  <si>
    <t>30044326</t>
  </si>
  <si>
    <t>BARBINIS, SOPHIA</t>
  </si>
  <si>
    <t>1067196</t>
  </si>
  <si>
    <t>30044427</t>
  </si>
  <si>
    <t>ADAME, CELIA</t>
  </si>
  <si>
    <t>805107</t>
  </si>
  <si>
    <t>30044535</t>
  </si>
  <si>
    <t>ALBERTONI, DIANE</t>
  </si>
  <si>
    <t>727219</t>
  </si>
  <si>
    <t>30044630</t>
  </si>
  <si>
    <t>REYES, KATHERINE</t>
  </si>
  <si>
    <t>1113504</t>
  </si>
  <si>
    <t>30044721</t>
  </si>
  <si>
    <t>ZARAGOZA, MARIA</t>
  </si>
  <si>
    <t>771694</t>
  </si>
  <si>
    <t>30044806</t>
  </si>
  <si>
    <t>TURNER, TRENE</t>
  </si>
  <si>
    <t>609486</t>
  </si>
  <si>
    <t>30044919</t>
  </si>
  <si>
    <t>BOULIGNY, DEADRA</t>
  </si>
  <si>
    <t>561703</t>
  </si>
  <si>
    <t>30045020</t>
  </si>
  <si>
    <t>BURROWS, PATRICIA</t>
  </si>
  <si>
    <t>714326</t>
  </si>
  <si>
    <t>30045449</t>
  </si>
  <si>
    <t>GONZALEZ, MICHELLE</t>
  </si>
  <si>
    <t>1099866</t>
  </si>
  <si>
    <t>30045562</t>
  </si>
  <si>
    <t>LEYONE, GREGG</t>
  </si>
  <si>
    <t>759074</t>
  </si>
  <si>
    <t>30045677</t>
  </si>
  <si>
    <t>NAPOLES, SUSAN</t>
  </si>
  <si>
    <t>958059</t>
  </si>
  <si>
    <t>30045776</t>
  </si>
  <si>
    <t>THAMES, TA TANIESHA</t>
  </si>
  <si>
    <t>742327</t>
  </si>
  <si>
    <t>30045885</t>
  </si>
  <si>
    <t>HERNANDEZ REYNA, VALERIE</t>
  </si>
  <si>
    <t>686719</t>
  </si>
  <si>
    <t>30046086</t>
  </si>
  <si>
    <t>KALEY, ELIZABETH</t>
  </si>
  <si>
    <t>583429</t>
  </si>
  <si>
    <t>30046183</t>
  </si>
  <si>
    <t>LIZARRAGA, PABLO</t>
  </si>
  <si>
    <t>700354</t>
  </si>
  <si>
    <t>30046285</t>
  </si>
  <si>
    <t>JACKSON, THEA</t>
  </si>
  <si>
    <t>742243</t>
  </si>
  <si>
    <t>30046370</t>
  </si>
  <si>
    <t>BARAJAS, MARIA</t>
  </si>
  <si>
    <t>613712</t>
  </si>
  <si>
    <t>30046455</t>
  </si>
  <si>
    <t>CAMPANA BERRY, MARISA</t>
  </si>
  <si>
    <t>645524</t>
  </si>
  <si>
    <t>30046552</t>
  </si>
  <si>
    <t>SUN, GANG</t>
  </si>
  <si>
    <t>800815</t>
  </si>
  <si>
    <t>30046636</t>
  </si>
  <si>
    <t>DURAN, NOEMI</t>
  </si>
  <si>
    <t>655386</t>
  </si>
  <si>
    <t>30046720</t>
  </si>
  <si>
    <t>FINDLEY, VICTORIA</t>
  </si>
  <si>
    <t>1114532</t>
  </si>
  <si>
    <t>30046812</t>
  </si>
  <si>
    <t>GALLARDO, SANDRA</t>
  </si>
  <si>
    <t>726912</t>
  </si>
  <si>
    <t>30046987</t>
  </si>
  <si>
    <t>ADZHYAN, PETROS</t>
  </si>
  <si>
    <t>751273</t>
  </si>
  <si>
    <t>30047074</t>
  </si>
  <si>
    <t>GUIRGUIS, NANCY</t>
  </si>
  <si>
    <t>624279</t>
  </si>
  <si>
    <t>30047173</t>
  </si>
  <si>
    <t>GUZMAN, DANIELLE</t>
  </si>
  <si>
    <t>800851</t>
  </si>
  <si>
    <t>30047270</t>
  </si>
  <si>
    <t>HERNANDEZ, ROCIO</t>
  </si>
  <si>
    <t>1113685</t>
  </si>
  <si>
    <t>30047349</t>
  </si>
  <si>
    <t>DIXON, KAREN</t>
  </si>
  <si>
    <t>682630</t>
  </si>
  <si>
    <t>30047435</t>
  </si>
  <si>
    <t>SPIKE, JEFFREY</t>
  </si>
  <si>
    <t>790198</t>
  </si>
  <si>
    <t>30047523</t>
  </si>
  <si>
    <t>ROMERO, VERONICA</t>
  </si>
  <si>
    <t>620932</t>
  </si>
  <si>
    <t>30047703</t>
  </si>
  <si>
    <t>ELLIS, TROYA</t>
  </si>
  <si>
    <t>801981</t>
  </si>
  <si>
    <t>30047798</t>
  </si>
  <si>
    <t>OK, JIN</t>
  </si>
  <si>
    <t>955144</t>
  </si>
  <si>
    <t>30047875</t>
  </si>
  <si>
    <t>WATSON, BERNARDETTE</t>
  </si>
  <si>
    <t>960019</t>
  </si>
  <si>
    <t>30047953</t>
  </si>
  <si>
    <t>ANYANWU, KINGSLEY</t>
  </si>
  <si>
    <t>1082205</t>
  </si>
  <si>
    <t>30048029</t>
  </si>
  <si>
    <t>AROCH BISMEJIAN, REBECCA</t>
  </si>
  <si>
    <t>809355</t>
  </si>
  <si>
    <t>30048109</t>
  </si>
  <si>
    <t>CLAYCOMB, TONYA</t>
  </si>
  <si>
    <t>1055114</t>
  </si>
  <si>
    <t>30048183</t>
  </si>
  <si>
    <t>MOORE, CALANDRA</t>
  </si>
  <si>
    <t>696161</t>
  </si>
  <si>
    <t>30048248</t>
  </si>
  <si>
    <t>SHIVAIE, JAMSHID</t>
  </si>
  <si>
    <t>772899</t>
  </si>
  <si>
    <t>30048328</t>
  </si>
  <si>
    <t>DORAN, ANDREA</t>
  </si>
  <si>
    <t>803916</t>
  </si>
  <si>
    <t>30048400</t>
  </si>
  <si>
    <t>ARMENDARIZ, DIANA</t>
  </si>
  <si>
    <t>587802</t>
  </si>
  <si>
    <t>30048468</t>
  </si>
  <si>
    <t>DE DEAUX, KIMBERLY</t>
  </si>
  <si>
    <t>987502</t>
  </si>
  <si>
    <t>30048548</t>
  </si>
  <si>
    <t>LEW, CATHERINE</t>
  </si>
  <si>
    <t>613678</t>
  </si>
  <si>
    <t>30048761</t>
  </si>
  <si>
    <t>LIZARRAGA, JENNA</t>
  </si>
  <si>
    <t>790229</t>
  </si>
  <si>
    <t>30048833</t>
  </si>
  <si>
    <t>KOPPANG, LAURA</t>
  </si>
  <si>
    <t>589238</t>
  </si>
  <si>
    <t>30048978</t>
  </si>
  <si>
    <t>KLOTZMAN, SOFIA</t>
  </si>
  <si>
    <t>560972</t>
  </si>
  <si>
    <t>30049052</t>
  </si>
  <si>
    <t>KELLEY, TASHA</t>
  </si>
  <si>
    <t>809300</t>
  </si>
  <si>
    <t>30049129</t>
  </si>
  <si>
    <t>RAMIREZ, CECILIA</t>
  </si>
  <si>
    <t>1113516</t>
  </si>
  <si>
    <t>30049198</t>
  </si>
  <si>
    <t>TUMBLIN, ANITA</t>
  </si>
  <si>
    <t>615973</t>
  </si>
  <si>
    <t>30049342</t>
  </si>
  <si>
    <t>RIOS, ELVA</t>
  </si>
  <si>
    <t>788888</t>
  </si>
  <si>
    <t>30049486</t>
  </si>
  <si>
    <t>VALDOVINOS, IVONNE</t>
  </si>
  <si>
    <t>1082909</t>
  </si>
  <si>
    <t>30049547</t>
  </si>
  <si>
    <t>WILLIAMS, BEVERLY</t>
  </si>
  <si>
    <t>778940</t>
  </si>
  <si>
    <t>30049610</t>
  </si>
  <si>
    <t>SANCHEZ, MARIA</t>
  </si>
  <si>
    <t>683012</t>
  </si>
  <si>
    <t>30049676</t>
  </si>
  <si>
    <t>VARGAS, SILVIA</t>
  </si>
  <si>
    <t>1020060</t>
  </si>
  <si>
    <t>30049852</t>
  </si>
  <si>
    <t>JIMENEZ, RAFAEL</t>
  </si>
  <si>
    <t>787570</t>
  </si>
  <si>
    <t>30050036</t>
  </si>
  <si>
    <t>REDDING, CATHERINE</t>
  </si>
  <si>
    <t>501350</t>
  </si>
  <si>
    <t>30050095</t>
  </si>
  <si>
    <t>BARRY, BARNABY</t>
  </si>
  <si>
    <t>639679</t>
  </si>
  <si>
    <t>30050159</t>
  </si>
  <si>
    <t>MACULAM, JERICA</t>
  </si>
  <si>
    <t>1066750</t>
  </si>
  <si>
    <t>30050222</t>
  </si>
  <si>
    <t>TALAVERA, MARIA</t>
  </si>
  <si>
    <t>649414</t>
  </si>
  <si>
    <t>30050275</t>
  </si>
  <si>
    <t>MUSCARELLA, KRISTA</t>
  </si>
  <si>
    <t>1095943</t>
  </si>
  <si>
    <t>30050410</t>
  </si>
  <si>
    <t>JACOBS, KRISTINA</t>
  </si>
  <si>
    <t>960062</t>
  </si>
  <si>
    <t>30050547</t>
  </si>
  <si>
    <t>RUDE, STEVEN</t>
  </si>
  <si>
    <t>607133</t>
  </si>
  <si>
    <t>30050614</t>
  </si>
  <si>
    <t>BENNETT, SARAH</t>
  </si>
  <si>
    <t>1097079</t>
  </si>
  <si>
    <t>30050682</t>
  </si>
  <si>
    <t>HARRIS, MARGARINE</t>
  </si>
  <si>
    <t>1021097</t>
  </si>
  <si>
    <t>30050750</t>
  </si>
  <si>
    <t>HALLMAN, LAURIE</t>
  </si>
  <si>
    <t>755699</t>
  </si>
  <si>
    <t>30050867</t>
  </si>
  <si>
    <t>KASSER, ILENE</t>
  </si>
  <si>
    <t>598826</t>
  </si>
  <si>
    <t>30050930</t>
  </si>
  <si>
    <t>BUENAVENTURA, RONALD</t>
  </si>
  <si>
    <t>739256</t>
  </si>
  <si>
    <t>30050993</t>
  </si>
  <si>
    <t>RUIZ, SYLVIA</t>
  </si>
  <si>
    <t>1082368</t>
  </si>
  <si>
    <t>30051046</t>
  </si>
  <si>
    <t>AMELY, KYLIE</t>
  </si>
  <si>
    <t>1097319</t>
  </si>
  <si>
    <t>30051165</t>
  </si>
  <si>
    <t>SPERBER, HEIDI</t>
  </si>
  <si>
    <t>805102</t>
  </si>
  <si>
    <t>30051286</t>
  </si>
  <si>
    <t>OBLIGACION, TABITHA</t>
  </si>
  <si>
    <t>1003363</t>
  </si>
  <si>
    <t>30051353</t>
  </si>
  <si>
    <t>REXON, LAUREL</t>
  </si>
  <si>
    <t>740840</t>
  </si>
  <si>
    <t>30051470</t>
  </si>
  <si>
    <t>OSTER, KATHRYN</t>
  </si>
  <si>
    <t>670172</t>
  </si>
  <si>
    <t>30051592</t>
  </si>
  <si>
    <t>O BECK, LINDA</t>
  </si>
  <si>
    <t>776512</t>
  </si>
  <si>
    <t>30051655</t>
  </si>
  <si>
    <t>BELTRAN, ADRIANA</t>
  </si>
  <si>
    <t>636089</t>
  </si>
  <si>
    <t>30051708</t>
  </si>
  <si>
    <t>HAZARD, PAULA</t>
  </si>
  <si>
    <t>684700</t>
  </si>
  <si>
    <t>30051767</t>
  </si>
  <si>
    <t>PETERS, RUTH</t>
  </si>
  <si>
    <t>731983</t>
  </si>
  <si>
    <t>30051880</t>
  </si>
  <si>
    <t>RAMOS, HAYDEE</t>
  </si>
  <si>
    <t>1003242</t>
  </si>
  <si>
    <t>30051944</t>
  </si>
  <si>
    <t>JIMENEZ, ABRIL</t>
  </si>
  <si>
    <t>1113468</t>
  </si>
  <si>
    <t>30052003</t>
  </si>
  <si>
    <t>LUCERO, DIANE</t>
  </si>
  <si>
    <t>773036</t>
  </si>
  <si>
    <t>30052055</t>
  </si>
  <si>
    <t>JOTKOWITZ, MARCY</t>
  </si>
  <si>
    <t>649916</t>
  </si>
  <si>
    <t>30052106</t>
  </si>
  <si>
    <t>CANNON, VICTORIA</t>
  </si>
  <si>
    <t>639748</t>
  </si>
  <si>
    <t>30052155</t>
  </si>
  <si>
    <t>ALVAREZ, MONICA</t>
  </si>
  <si>
    <t>593121</t>
  </si>
  <si>
    <t>30052267</t>
  </si>
  <si>
    <t>BERGER, SHELLY</t>
  </si>
  <si>
    <t>740446</t>
  </si>
  <si>
    <t>30052320</t>
  </si>
  <si>
    <t>GUEVARA, PATRICK</t>
  </si>
  <si>
    <t>723307</t>
  </si>
  <si>
    <t>30052368</t>
  </si>
  <si>
    <t>SERRANO, VERONICA</t>
  </si>
  <si>
    <t>699426</t>
  </si>
  <si>
    <t>30052423</t>
  </si>
  <si>
    <t>RODRIGUEZ, VERONICA</t>
  </si>
  <si>
    <t>809349</t>
  </si>
  <si>
    <t>30052481</t>
  </si>
  <si>
    <t>WICKLIFFE, VIVIAN</t>
  </si>
  <si>
    <t>690461</t>
  </si>
  <si>
    <t>30052543</t>
  </si>
  <si>
    <t>YADA CAMPOS, JUDITH</t>
  </si>
  <si>
    <t>675958</t>
  </si>
  <si>
    <t>30052649</t>
  </si>
  <si>
    <t>WAYBRIGHT, CATHERINE</t>
  </si>
  <si>
    <t>1096599</t>
  </si>
  <si>
    <t>30052699</t>
  </si>
  <si>
    <t>GONZALEZ, ALFONSO</t>
  </si>
  <si>
    <t>712226</t>
  </si>
  <si>
    <t>30052754</t>
  </si>
  <si>
    <t>FRIAS, ADRIANA</t>
  </si>
  <si>
    <t>669575</t>
  </si>
  <si>
    <t>30052914</t>
  </si>
  <si>
    <t>DOMINGUEZ, DELIA</t>
  </si>
  <si>
    <t>612508</t>
  </si>
  <si>
    <t>30052962</t>
  </si>
  <si>
    <t>DOSHAY, BETH</t>
  </si>
  <si>
    <t>739254</t>
  </si>
  <si>
    <t>30053010</t>
  </si>
  <si>
    <t>ROSENFELD, ANDREA</t>
  </si>
  <si>
    <t>776519</t>
  </si>
  <si>
    <t>30053055</t>
  </si>
  <si>
    <t>CONTRERAS PACHECO, ANGELICA</t>
  </si>
  <si>
    <t>792569</t>
  </si>
  <si>
    <t>30053130</t>
  </si>
  <si>
    <t>DOLLAND, COLLETTE</t>
  </si>
  <si>
    <t>760792</t>
  </si>
  <si>
    <t>30053220</t>
  </si>
  <si>
    <t>DEEB, MICHELLE</t>
  </si>
  <si>
    <t>634087</t>
  </si>
  <si>
    <t>30053313</t>
  </si>
  <si>
    <t>SHOWERS KELLY, DEBORAH</t>
  </si>
  <si>
    <t>516312</t>
  </si>
  <si>
    <t>30053360</t>
  </si>
  <si>
    <t>CIRIANI, EVANGELINA</t>
  </si>
  <si>
    <t>773872</t>
  </si>
  <si>
    <t>30053408</t>
  </si>
  <si>
    <t>VAN RIJSBERGEN, BRANDEE</t>
  </si>
  <si>
    <t>656815</t>
  </si>
  <si>
    <t>30053453</t>
  </si>
  <si>
    <t>RUTTENBERG, JOAN</t>
  </si>
  <si>
    <t>612539</t>
  </si>
  <si>
    <t>30053496</t>
  </si>
  <si>
    <t>SCHAEFER, CATHLEEN</t>
  </si>
  <si>
    <t>1113810</t>
  </si>
  <si>
    <t>30053541</t>
  </si>
  <si>
    <t>BROOKS, MARNEE</t>
  </si>
  <si>
    <t>725529</t>
  </si>
  <si>
    <t>30053587</t>
  </si>
  <si>
    <t>OTERO, SANDI</t>
  </si>
  <si>
    <t>657849</t>
  </si>
  <si>
    <t>30053724</t>
  </si>
  <si>
    <t>KELLY, LEAH</t>
  </si>
  <si>
    <t>698709</t>
  </si>
  <si>
    <t>30053765</t>
  </si>
  <si>
    <t>SANDLER, SHANI</t>
  </si>
  <si>
    <t>1066423</t>
  </si>
  <si>
    <t>30053808</t>
  </si>
  <si>
    <t>KURACHI, CARLA</t>
  </si>
  <si>
    <t>726631</t>
  </si>
  <si>
    <t>30053853</t>
  </si>
  <si>
    <t>PEREZ, SANDY</t>
  </si>
  <si>
    <t>782143</t>
  </si>
  <si>
    <t>30053896</t>
  </si>
  <si>
    <t>GREENBERG, BARBARA</t>
  </si>
  <si>
    <t>1054265</t>
  </si>
  <si>
    <t>30053941</t>
  </si>
  <si>
    <t>SCHWEIBISH, KAREN</t>
  </si>
  <si>
    <t>288666</t>
  </si>
  <si>
    <t>30053990</t>
  </si>
  <si>
    <t>WATANABE, EVAN</t>
  </si>
  <si>
    <t>988043</t>
  </si>
  <si>
    <t>30054036</t>
  </si>
  <si>
    <t>HUTCH, AMANDA</t>
  </si>
  <si>
    <t>1066443</t>
  </si>
  <si>
    <t>30054250</t>
  </si>
  <si>
    <t>VOGEL, PAUL</t>
  </si>
  <si>
    <t>1054202</t>
  </si>
  <si>
    <t>30054339</t>
  </si>
  <si>
    <t>MORRIS, DERRICK</t>
  </si>
  <si>
    <t>734964</t>
  </si>
  <si>
    <t>30054386</t>
  </si>
  <si>
    <t>GHAZARIAN, ARTHUR</t>
  </si>
  <si>
    <t>648158</t>
  </si>
  <si>
    <t>30054531</t>
  </si>
  <si>
    <t>YAZDANNIAZ, MARJAN</t>
  </si>
  <si>
    <t>738743</t>
  </si>
  <si>
    <t>30054605</t>
  </si>
  <si>
    <t>ANSARI, SHAHIN</t>
  </si>
  <si>
    <t>731979</t>
  </si>
  <si>
    <t>30054712</t>
  </si>
  <si>
    <t>JAMISON DINOWITZ, NICOLE</t>
  </si>
  <si>
    <t>1066465</t>
  </si>
  <si>
    <t>30054756</t>
  </si>
  <si>
    <t>HUYNH, DIANE</t>
  </si>
  <si>
    <t>776920</t>
  </si>
  <si>
    <t>30054820</t>
  </si>
  <si>
    <t>DACUS, KATHLEEN</t>
  </si>
  <si>
    <t>800653</t>
  </si>
  <si>
    <t>30054854</t>
  </si>
  <si>
    <t>GEBREMEDHIN, SEBLE</t>
  </si>
  <si>
    <t>674139</t>
  </si>
  <si>
    <t>30054958</t>
  </si>
  <si>
    <t>CHON, CHRISTY</t>
  </si>
  <si>
    <t>1096067</t>
  </si>
  <si>
    <t>30054994</t>
  </si>
  <si>
    <t>JOHNSON, PANSAFA</t>
  </si>
  <si>
    <t>619410</t>
  </si>
  <si>
    <t>30055062</t>
  </si>
  <si>
    <t>KUBIT, BARBARA</t>
  </si>
  <si>
    <t>725792</t>
  </si>
  <si>
    <t>30055126</t>
  </si>
  <si>
    <t>LICHTMAN, ELIANA</t>
  </si>
  <si>
    <t>1067681</t>
  </si>
  <si>
    <t>30055162</t>
  </si>
  <si>
    <t>BURMAYAN, ANOUSH</t>
  </si>
  <si>
    <t>650254</t>
  </si>
  <si>
    <t>30055277</t>
  </si>
  <si>
    <t>WALL ROBISON, CHRISTINE</t>
  </si>
  <si>
    <t>577315</t>
  </si>
  <si>
    <t>30055339</t>
  </si>
  <si>
    <t>DORYON, DEBORA</t>
  </si>
  <si>
    <t>740394</t>
  </si>
  <si>
    <t>30055374</t>
  </si>
  <si>
    <t>TAKASAGO DUKE, SAMANTHA</t>
  </si>
  <si>
    <t>584099</t>
  </si>
  <si>
    <t>30055409</t>
  </si>
  <si>
    <t>MASINO, ANGELE</t>
  </si>
  <si>
    <t>582967</t>
  </si>
  <si>
    <t>30055446</t>
  </si>
  <si>
    <t>RYAN, DENISE</t>
  </si>
  <si>
    <t>610341</t>
  </si>
  <si>
    <t>30055478</t>
  </si>
  <si>
    <t>CALDERON CIENEGA, ADY</t>
  </si>
  <si>
    <t>574336</t>
  </si>
  <si>
    <t>30055508</t>
  </si>
  <si>
    <t>NICOLETTI, ASHLEY</t>
  </si>
  <si>
    <t>1102040</t>
  </si>
  <si>
    <t>30055541</t>
  </si>
  <si>
    <t>REESE, KARISSA</t>
  </si>
  <si>
    <t>710433</t>
  </si>
  <si>
    <t>30055572</t>
  </si>
  <si>
    <t>CHAU, MARY</t>
  </si>
  <si>
    <t>640328</t>
  </si>
  <si>
    <t>30055644</t>
  </si>
  <si>
    <t>KROEGER, LISA</t>
  </si>
  <si>
    <t>712315</t>
  </si>
  <si>
    <t>30055678</t>
  </si>
  <si>
    <t>MONTENEGRO, LUCIA</t>
  </si>
  <si>
    <t>1113452</t>
  </si>
  <si>
    <t>30055710</t>
  </si>
  <si>
    <t>BATCHELOR NASIRI, ASHLEY</t>
  </si>
  <si>
    <t>770613</t>
  </si>
  <si>
    <t>30055775</t>
  </si>
  <si>
    <t>LINDEN, DANIELLA</t>
  </si>
  <si>
    <t>1066526</t>
  </si>
  <si>
    <t>30055800</t>
  </si>
  <si>
    <t>FREEMAN, CYNTHIA</t>
  </si>
  <si>
    <t>739253</t>
  </si>
  <si>
    <t>30055832</t>
  </si>
  <si>
    <t>DEMAIL, BREANNA</t>
  </si>
  <si>
    <t>749815</t>
  </si>
  <si>
    <t>30055859</t>
  </si>
  <si>
    <t>COHEN, SALLY ANNA</t>
  </si>
  <si>
    <t>1096196</t>
  </si>
  <si>
    <t>30055885</t>
  </si>
  <si>
    <t>MUNOZ, CLAUDIA</t>
  </si>
  <si>
    <t>666256</t>
  </si>
  <si>
    <t>30055961</t>
  </si>
  <si>
    <t>STRANG, AMANDA</t>
  </si>
  <si>
    <t>1113290</t>
  </si>
  <si>
    <t>30055987</t>
  </si>
  <si>
    <t>KWAN, FRANCES</t>
  </si>
  <si>
    <t>567017</t>
  </si>
  <si>
    <t>30056038</t>
  </si>
  <si>
    <t>WRIGHT, NICOLETTE</t>
  </si>
  <si>
    <t>1098187</t>
  </si>
  <si>
    <t>30056063</t>
  </si>
  <si>
    <t>OBANDO SALGUERO, JENNIFER</t>
  </si>
  <si>
    <t>777343</t>
  </si>
  <si>
    <t>30056083</t>
  </si>
  <si>
    <t>MATA, ELIZABETH</t>
  </si>
  <si>
    <t>672027</t>
  </si>
  <si>
    <t>30056104</t>
  </si>
  <si>
    <t>GARCIA, YOLANDA</t>
  </si>
  <si>
    <t>593543</t>
  </si>
  <si>
    <t>30056125</t>
  </si>
  <si>
    <t>NELSON ROBINSON, TANYKA</t>
  </si>
  <si>
    <t>739211</t>
  </si>
  <si>
    <t>30056147</t>
  </si>
  <si>
    <t>REESE, EDITH</t>
  </si>
  <si>
    <t>527874</t>
  </si>
  <si>
    <t>30056171</t>
  </si>
  <si>
    <t>CASTILLO, MICHAEL</t>
  </si>
  <si>
    <t>956762</t>
  </si>
  <si>
    <t>30056192</t>
  </si>
  <si>
    <t>ROSE, JENNIFER</t>
  </si>
  <si>
    <t>758742</t>
  </si>
  <si>
    <t>30056215</t>
  </si>
  <si>
    <t>SCHOENFELD, JULIE</t>
  </si>
  <si>
    <t>767682</t>
  </si>
  <si>
    <t>30056241</t>
  </si>
  <si>
    <t>ALEXANDER, CASSANDRA</t>
  </si>
  <si>
    <t>955852</t>
  </si>
  <si>
    <t>30056264</t>
  </si>
  <si>
    <t>CALDERON, CARLA</t>
  </si>
  <si>
    <t>1066663</t>
  </si>
  <si>
    <t>30056291</t>
  </si>
  <si>
    <t>VEGA, MONICA</t>
  </si>
  <si>
    <t>682382</t>
  </si>
  <si>
    <t>30056320</t>
  </si>
  <si>
    <t>SAGHIZADEH, SARA</t>
  </si>
  <si>
    <t>1036571</t>
  </si>
  <si>
    <t>30056343</t>
  </si>
  <si>
    <t>DEPTULA, HOLLY</t>
  </si>
  <si>
    <t>1114534</t>
  </si>
  <si>
    <t>30056366</t>
  </si>
  <si>
    <t>BARNES, ROBERTA</t>
  </si>
  <si>
    <t>725482</t>
  </si>
  <si>
    <t>30056414</t>
  </si>
  <si>
    <t>CASTANON, CRUZ</t>
  </si>
  <si>
    <t>291618</t>
  </si>
  <si>
    <t>30056439</t>
  </si>
  <si>
    <t>DORAN, PATRICK</t>
  </si>
  <si>
    <t>649707</t>
  </si>
  <si>
    <t>30056463</t>
  </si>
  <si>
    <t>SMITH, ELIZABETH</t>
  </si>
  <si>
    <t>715766</t>
  </si>
  <si>
    <t>30056489</t>
  </si>
  <si>
    <t>MAYA, ARIANA</t>
  </si>
  <si>
    <t>1021595</t>
  </si>
  <si>
    <t>30056536</t>
  </si>
  <si>
    <t>GUERRERO, SARITA</t>
  </si>
  <si>
    <t>777423</t>
  </si>
  <si>
    <t>30056559</t>
  </si>
  <si>
    <t>WHITLEY, JENNIFER</t>
  </si>
  <si>
    <t>712166</t>
  </si>
  <si>
    <t>30056589</t>
  </si>
  <si>
    <t>ALLEN, MYRNA</t>
  </si>
  <si>
    <t>531348</t>
  </si>
  <si>
    <t>30056615</t>
  </si>
  <si>
    <t>SINGH, KAVALJEET</t>
  </si>
  <si>
    <t>1066794</t>
  </si>
  <si>
    <t>30056639</t>
  </si>
  <si>
    <t>ORELLANA, KAREN</t>
  </si>
  <si>
    <t>1004882</t>
  </si>
  <si>
    <t>30056667</t>
  </si>
  <si>
    <t>KIM, SANGHEE</t>
  </si>
  <si>
    <t>790889</t>
  </si>
  <si>
    <t>30056693</t>
  </si>
  <si>
    <t>BROWN, SHELDON</t>
  </si>
  <si>
    <t>663143</t>
  </si>
  <si>
    <t>30056719</t>
  </si>
  <si>
    <t>COPON, SHERYMER</t>
  </si>
  <si>
    <t>1019986</t>
  </si>
  <si>
    <t>30056745</t>
  </si>
  <si>
    <t>MC CORVEY, ZAMECIA</t>
  </si>
  <si>
    <t>678838</t>
  </si>
  <si>
    <t>30056771</t>
  </si>
  <si>
    <t>KEALOHA, DIANE</t>
  </si>
  <si>
    <t>272958</t>
  </si>
  <si>
    <t>30056799</t>
  </si>
  <si>
    <t>MAM, META</t>
  </si>
  <si>
    <t>727407</t>
  </si>
  <si>
    <t>30056826</t>
  </si>
  <si>
    <t>PEREZ, LISA</t>
  </si>
  <si>
    <t>1096430</t>
  </si>
  <si>
    <t>30056849</t>
  </si>
  <si>
    <t>RICCI, VERONICA</t>
  </si>
  <si>
    <t>635292</t>
  </si>
  <si>
    <t>30056880</t>
  </si>
  <si>
    <t>KWANDIAZ, ANNIE</t>
  </si>
  <si>
    <t>956057</t>
  </si>
  <si>
    <t>30056902</t>
  </si>
  <si>
    <t>JACOBS, SIDNEY</t>
  </si>
  <si>
    <t>750835</t>
  </si>
  <si>
    <t>30056931</t>
  </si>
  <si>
    <t>SAGE, ALEXANDER</t>
  </si>
  <si>
    <t>725353</t>
  </si>
  <si>
    <t>30056981</t>
  </si>
  <si>
    <t>MANASSIAN, ZAAREH</t>
  </si>
  <si>
    <t>723338</t>
  </si>
  <si>
    <t>30057004</t>
  </si>
  <si>
    <t>ARREDONDO, DIANA</t>
  </si>
  <si>
    <t>598002</t>
  </si>
  <si>
    <t>30057026</t>
  </si>
  <si>
    <t>NICKPAY, BEHSHID</t>
  </si>
  <si>
    <t>738653</t>
  </si>
  <si>
    <t>30057049</t>
  </si>
  <si>
    <t>LAPEN, DEANNA</t>
  </si>
  <si>
    <t>707514</t>
  </si>
  <si>
    <t>30057071</t>
  </si>
  <si>
    <t>MC MAHON, ELISABETH</t>
  </si>
  <si>
    <t>651052</t>
  </si>
  <si>
    <t>30057099</t>
  </si>
  <si>
    <t>KOZLOWSKI, DIANA</t>
  </si>
  <si>
    <t>779084</t>
  </si>
  <si>
    <t>30057122</t>
  </si>
  <si>
    <t>ALMANZA, LUPE</t>
  </si>
  <si>
    <t>988088</t>
  </si>
  <si>
    <t>30057151</t>
  </si>
  <si>
    <t>ANASTACIO, JESSICA</t>
  </si>
  <si>
    <t>629990</t>
  </si>
  <si>
    <t>30057174</t>
  </si>
  <si>
    <t>GEORGE, SANDRA</t>
  </si>
  <si>
    <t>546303</t>
  </si>
  <si>
    <t>30057199</t>
  </si>
  <si>
    <t>CHANG LEE, CINDY</t>
  </si>
  <si>
    <t>645707</t>
  </si>
  <si>
    <t>30057228</t>
  </si>
  <si>
    <t>WEISS, STACY</t>
  </si>
  <si>
    <t>731247</t>
  </si>
  <si>
    <t>30057289</t>
  </si>
  <si>
    <t>CONTRERAS, ANGELICA</t>
  </si>
  <si>
    <t>669298</t>
  </si>
  <si>
    <t>30057320</t>
  </si>
  <si>
    <t>BREAUX, CAROL</t>
  </si>
  <si>
    <t>559833</t>
  </si>
  <si>
    <t>30057350</t>
  </si>
  <si>
    <t>IMBRIALE, VALERIE</t>
  </si>
  <si>
    <t>1019866</t>
  </si>
  <si>
    <t>30057375</t>
  </si>
  <si>
    <t>GORELIK, DIANA</t>
  </si>
  <si>
    <t>640918</t>
  </si>
  <si>
    <t>30057404</t>
  </si>
  <si>
    <t>PORTUGAL, NICOLE</t>
  </si>
  <si>
    <t>804860</t>
  </si>
  <si>
    <t>30057436</t>
  </si>
  <si>
    <t>DE LEON RODRIGUEZ, LINDA</t>
  </si>
  <si>
    <t>800466</t>
  </si>
  <si>
    <t>30057492</t>
  </si>
  <si>
    <t>MAYBEE, KIMMEKA</t>
  </si>
  <si>
    <t>1054233</t>
  </si>
  <si>
    <t>30057523</t>
  </si>
  <si>
    <t>LEOS, MARTHA</t>
  </si>
  <si>
    <t>291409</t>
  </si>
  <si>
    <t>30057552</t>
  </si>
  <si>
    <t>VENEGAS, ADRIANA</t>
  </si>
  <si>
    <t>805041</t>
  </si>
  <si>
    <t>30057578</t>
  </si>
  <si>
    <t>TARDIO, MARJORIE</t>
  </si>
  <si>
    <t>1003939</t>
  </si>
  <si>
    <t>30057608</t>
  </si>
  <si>
    <t>SHORTT, SHEILA</t>
  </si>
  <si>
    <t>809229</t>
  </si>
  <si>
    <t>30057636</t>
  </si>
  <si>
    <t>SOTO, AUXILIO</t>
  </si>
  <si>
    <t>711084</t>
  </si>
  <si>
    <t>30057663</t>
  </si>
  <si>
    <t>CHO, SANG</t>
  </si>
  <si>
    <t>729931</t>
  </si>
  <si>
    <t>30057713</t>
  </si>
  <si>
    <t>CHUDICEK, ISABEL</t>
  </si>
  <si>
    <t>1066588</t>
  </si>
  <si>
    <t>30057736</t>
  </si>
  <si>
    <t>DURAN, CARISSA</t>
  </si>
  <si>
    <t>956735</t>
  </si>
  <si>
    <t>30057768</t>
  </si>
  <si>
    <t>NAZARI, TANIA</t>
  </si>
  <si>
    <t>957764</t>
  </si>
  <si>
    <t>30057797</t>
  </si>
  <si>
    <t>HAYMOND, TINA</t>
  </si>
  <si>
    <t>565840</t>
  </si>
  <si>
    <t>30057852</t>
  </si>
  <si>
    <t>DUCKWORTH, IVY</t>
  </si>
  <si>
    <t>957377</t>
  </si>
  <si>
    <t>30057883</t>
  </si>
  <si>
    <t>OKAMOTO, MICHIKO</t>
  </si>
  <si>
    <t>1003434</t>
  </si>
  <si>
    <t>30057912</t>
  </si>
  <si>
    <t>GILL, GURINDERPAL</t>
  </si>
  <si>
    <t>788663</t>
  </si>
  <si>
    <t>30057940</t>
  </si>
  <si>
    <t>LIM, LANG</t>
  </si>
  <si>
    <t>957968</t>
  </si>
  <si>
    <t>30057966</t>
  </si>
  <si>
    <t>THOMAS, NORMAN</t>
  </si>
  <si>
    <t>719939</t>
  </si>
  <si>
    <t>30057992</t>
  </si>
  <si>
    <t>TURNER, BETH</t>
  </si>
  <si>
    <t>742670</t>
  </si>
  <si>
    <t>30058018</t>
  </si>
  <si>
    <t>ARREOLA, MAYRA</t>
  </si>
  <si>
    <t>700047</t>
  </si>
  <si>
    <t>30058042</t>
  </si>
  <si>
    <t>MORITA, KRISTINE</t>
  </si>
  <si>
    <t>726709</t>
  </si>
  <si>
    <t>30058066</t>
  </si>
  <si>
    <t>GOMEZ BOTELLO, PATRICIA</t>
  </si>
  <si>
    <t>319956</t>
  </si>
  <si>
    <t>30058115</t>
  </si>
  <si>
    <t>DOLINSKY, KATALIN</t>
  </si>
  <si>
    <t>805060</t>
  </si>
  <si>
    <t>30058140</t>
  </si>
  <si>
    <t>VELASCO, CARITINA</t>
  </si>
  <si>
    <t>986288</t>
  </si>
  <si>
    <t>30058160</t>
  </si>
  <si>
    <t>CAMACHO, MARCELA</t>
  </si>
  <si>
    <t>809177</t>
  </si>
  <si>
    <t>30058185</t>
  </si>
  <si>
    <t>NGUYEN, VY</t>
  </si>
  <si>
    <t>1054230</t>
  </si>
  <si>
    <t>30058210</t>
  </si>
  <si>
    <t>INTERIANO, LAURA</t>
  </si>
  <si>
    <t>649230</t>
  </si>
  <si>
    <t>30058231</t>
  </si>
  <si>
    <t>SIMON, NINVA</t>
  </si>
  <si>
    <t>735836</t>
  </si>
  <si>
    <t>30058275</t>
  </si>
  <si>
    <t>TAMANAHA, KYOSHIKO</t>
  </si>
  <si>
    <t>714959</t>
  </si>
  <si>
    <t>30058297</t>
  </si>
  <si>
    <t>MOLINELLI, SASHA</t>
  </si>
  <si>
    <t>804100</t>
  </si>
  <si>
    <t>30058318</t>
  </si>
  <si>
    <t>ONTIVEROS, DALILA</t>
  </si>
  <si>
    <t>710128</t>
  </si>
  <si>
    <t>30058359</t>
  </si>
  <si>
    <t>SANTOSO, JOHN</t>
  </si>
  <si>
    <t>674133</t>
  </si>
  <si>
    <t>30058379</t>
  </si>
  <si>
    <t>COLON, NORMA</t>
  </si>
  <si>
    <t>687355</t>
  </si>
  <si>
    <t>30058398</t>
  </si>
  <si>
    <t>CASTRO, MARISSA</t>
  </si>
  <si>
    <t>1113527</t>
  </si>
  <si>
    <t>30058416</t>
  </si>
  <si>
    <t>TAYLOR, KOURTNEY</t>
  </si>
  <si>
    <t>1114535</t>
  </si>
  <si>
    <t>30058438</t>
  </si>
  <si>
    <t>VELAZQUEZ, LIANE</t>
  </si>
  <si>
    <t>545490</t>
  </si>
  <si>
    <t>30058496</t>
  </si>
  <si>
    <t>PENA RIVERA, LUZ</t>
  </si>
  <si>
    <t>711886</t>
  </si>
  <si>
    <t>30058515</t>
  </si>
  <si>
    <t>KAPLAN, JEREMY</t>
  </si>
  <si>
    <t>800506</t>
  </si>
  <si>
    <t>30058532</t>
  </si>
  <si>
    <t>RODDIS, LILIA</t>
  </si>
  <si>
    <t>778791</t>
  </si>
  <si>
    <t>30058548</t>
  </si>
  <si>
    <t>ALDANA AHUMADA, GLORIA</t>
  </si>
  <si>
    <t>1003795</t>
  </si>
  <si>
    <t>30058566</t>
  </si>
  <si>
    <t>POCASANGRE, MONIQUE</t>
  </si>
  <si>
    <t>1115203</t>
  </si>
  <si>
    <t>30058583</t>
  </si>
  <si>
    <t>ROSEN, KELLY</t>
  </si>
  <si>
    <t>955873</t>
  </si>
  <si>
    <t>30058605</t>
  </si>
  <si>
    <t>TERRY, STEVEN</t>
  </si>
  <si>
    <t>711871</t>
  </si>
  <si>
    <t>30058623</t>
  </si>
  <si>
    <t>WILLIAMS, SUSAN</t>
  </si>
  <si>
    <t>683429</t>
  </si>
  <si>
    <t>30058642</t>
  </si>
  <si>
    <t>SMITH, AMOS</t>
  </si>
  <si>
    <t>770759</t>
  </si>
  <si>
    <t>30058659</t>
  </si>
  <si>
    <t>HART, KENDREA</t>
  </si>
  <si>
    <t>1096535</t>
  </si>
  <si>
    <t>30058694</t>
  </si>
  <si>
    <t>BONNER, MICHELLE</t>
  </si>
  <si>
    <t>955868</t>
  </si>
  <si>
    <t>30058712</t>
  </si>
  <si>
    <t>MENDOZA, ALEJANDRO</t>
  </si>
  <si>
    <t>1113446</t>
  </si>
  <si>
    <t>30058728</t>
  </si>
  <si>
    <t>TOWNSEND, DREW</t>
  </si>
  <si>
    <t>1082586</t>
  </si>
  <si>
    <t>30058747</t>
  </si>
  <si>
    <t>MACHUCA, YVETTE</t>
  </si>
  <si>
    <t>697507</t>
  </si>
  <si>
    <t>30058781</t>
  </si>
  <si>
    <t>BERNARD, JODI</t>
  </si>
  <si>
    <t>766515</t>
  </si>
  <si>
    <t>30058800</t>
  </si>
  <si>
    <t>HARRIS, YA LANDA</t>
  </si>
  <si>
    <t>727443</t>
  </si>
  <si>
    <t>30058836</t>
  </si>
  <si>
    <t>RODRIGUEZ, ELY</t>
  </si>
  <si>
    <t>660651</t>
  </si>
  <si>
    <t>30058853</t>
  </si>
  <si>
    <t>MUSNICKY, ELIZABETH</t>
  </si>
  <si>
    <t>731904</t>
  </si>
  <si>
    <t>30058867</t>
  </si>
  <si>
    <t>PANGANIBAN, LORI</t>
  </si>
  <si>
    <t>770509</t>
  </si>
  <si>
    <t>30058883</t>
  </si>
  <si>
    <t>ARCIAGA, JULIE</t>
  </si>
  <si>
    <t>770508</t>
  </si>
  <si>
    <t>30058935</t>
  </si>
  <si>
    <t>BARSAM, HASMIG</t>
  </si>
  <si>
    <t>684622</t>
  </si>
  <si>
    <t>30058953</t>
  </si>
  <si>
    <t>REAM, LUCILE</t>
  </si>
  <si>
    <t>704808</t>
  </si>
  <si>
    <t>30058970</t>
  </si>
  <si>
    <t>VANEK, CHRISTOPHER</t>
  </si>
  <si>
    <t>724979</t>
  </si>
  <si>
    <t>30058987</t>
  </si>
  <si>
    <t>CASTRO, ESMERALDA</t>
  </si>
  <si>
    <t>1082502</t>
  </si>
  <si>
    <t>30059001</t>
  </si>
  <si>
    <t>WASHINGTON DENNY, DIONNE</t>
  </si>
  <si>
    <t>609448</t>
  </si>
  <si>
    <t>30059013</t>
  </si>
  <si>
    <t>VALENCIA, SONIA</t>
  </si>
  <si>
    <t>723287</t>
  </si>
  <si>
    <t>30059026</t>
  </si>
  <si>
    <t>B KIRBY TAYLOR, NINA</t>
  </si>
  <si>
    <t>256336</t>
  </si>
  <si>
    <t>30059055</t>
  </si>
  <si>
    <t>NICHOLSON THOMAS, CARMELA</t>
  </si>
  <si>
    <t>575800</t>
  </si>
  <si>
    <t>30059082</t>
  </si>
  <si>
    <t>MISHKIN, HOWARD</t>
  </si>
  <si>
    <t>663128</t>
  </si>
  <si>
    <t>30059110</t>
  </si>
  <si>
    <t>GANGUIN, VALERIE</t>
  </si>
  <si>
    <t>648723</t>
  </si>
  <si>
    <t>30059123</t>
  </si>
  <si>
    <t>FELDMAN, DANIEL</t>
  </si>
  <si>
    <t>734928</t>
  </si>
  <si>
    <t>30059138</t>
  </si>
  <si>
    <t>ZIVARI, NEGAR</t>
  </si>
  <si>
    <t>705594</t>
  </si>
  <si>
    <t>30059153</t>
  </si>
  <si>
    <t>YAMINI, SHARONA</t>
  </si>
  <si>
    <t>1088866</t>
  </si>
  <si>
    <t>30059164</t>
  </si>
  <si>
    <t>BERMUDEZ ALONSO, MARILYN</t>
  </si>
  <si>
    <t>513906</t>
  </si>
  <si>
    <t>30059176</t>
  </si>
  <si>
    <t>FREUDIGER BULPITT, DESIREE</t>
  </si>
  <si>
    <t>770517</t>
  </si>
  <si>
    <t>30059199</t>
  </si>
  <si>
    <t>KOETTING, LAUREN</t>
  </si>
  <si>
    <t>1082287</t>
  </si>
  <si>
    <t>30059209</t>
  </si>
  <si>
    <t>SAMPLE, ALYA</t>
  </si>
  <si>
    <t>725480</t>
  </si>
  <si>
    <t>30059230</t>
  </si>
  <si>
    <t>TAYLOR, TIMOTHY</t>
  </si>
  <si>
    <t>688323</t>
  </si>
  <si>
    <t>30059239</t>
  </si>
  <si>
    <t>GLEZER, DEBORAH</t>
  </si>
  <si>
    <t>809296</t>
  </si>
  <si>
    <t>30059249</t>
  </si>
  <si>
    <t>ZIGRANG, MARY ELLEN</t>
  </si>
  <si>
    <t>586855</t>
  </si>
  <si>
    <t>30059272</t>
  </si>
  <si>
    <t>GALEAZZI FLORES, JOANNA</t>
  </si>
  <si>
    <t>639837</t>
  </si>
  <si>
    <t>30059284</t>
  </si>
  <si>
    <t>DALTON, JULIA</t>
  </si>
  <si>
    <t>550224</t>
  </si>
  <si>
    <t>30059304</t>
  </si>
  <si>
    <t>PARHAM, NICOLE</t>
  </si>
  <si>
    <t>780222</t>
  </si>
  <si>
    <t>30059313</t>
  </si>
  <si>
    <t>SCHWARZMER, SAM</t>
  </si>
  <si>
    <t>625211</t>
  </si>
  <si>
    <t>30059321</t>
  </si>
  <si>
    <t>DRAINUDEL, CAROL</t>
  </si>
  <si>
    <t>607662</t>
  </si>
  <si>
    <t>30059329</t>
  </si>
  <si>
    <t>WEBB, SARAH</t>
  </si>
  <si>
    <t>712203</t>
  </si>
  <si>
    <t>30059350</t>
  </si>
  <si>
    <t>LOPEZ, LAURA</t>
  </si>
  <si>
    <t>607405</t>
  </si>
  <si>
    <t>30059382</t>
  </si>
  <si>
    <t>YOCUM, MARIA</t>
  </si>
  <si>
    <t>727479</t>
  </si>
  <si>
    <t>30059405</t>
  </si>
  <si>
    <t>MISSAGHI, HENGAMEH</t>
  </si>
  <si>
    <t>760228</t>
  </si>
  <si>
    <t>30059427</t>
  </si>
  <si>
    <t>BERNHARD, LAURIE</t>
  </si>
  <si>
    <t>957073</t>
  </si>
  <si>
    <t>30059449</t>
  </si>
  <si>
    <t>BYRNE, JOHN</t>
  </si>
  <si>
    <t>644788</t>
  </si>
  <si>
    <t>30059489</t>
  </si>
  <si>
    <t>HORNE, EMILY</t>
  </si>
  <si>
    <t>1069883</t>
  </si>
  <si>
    <t>30059498</t>
  </si>
  <si>
    <t>CHANG, TAO LIN</t>
  </si>
  <si>
    <t>672220</t>
  </si>
  <si>
    <t>30059507</t>
  </si>
  <si>
    <t>MORALES, JUAN</t>
  </si>
  <si>
    <t>759585</t>
  </si>
  <si>
    <t>30059517</t>
  </si>
  <si>
    <t>HAYES, HANNAH</t>
  </si>
  <si>
    <t>1113639</t>
  </si>
  <si>
    <t>30059525</t>
  </si>
  <si>
    <t>PETERSON, ALYSSA</t>
  </si>
  <si>
    <t>1082483</t>
  </si>
  <si>
    <t>30059539</t>
  </si>
  <si>
    <t>LEVY, KARA</t>
  </si>
  <si>
    <t>1020999</t>
  </si>
  <si>
    <t>30059546</t>
  </si>
  <si>
    <t>JACKSON, KATHRYN</t>
  </si>
  <si>
    <t>626364</t>
  </si>
  <si>
    <t>30059553</t>
  </si>
  <si>
    <t>BOVERY, BIBLIANA</t>
  </si>
  <si>
    <t>554374</t>
  </si>
  <si>
    <t>30059567</t>
  </si>
  <si>
    <t>NICOLAS, NATASHIA</t>
  </si>
  <si>
    <t>1057189</t>
  </si>
  <si>
    <t>30059576</t>
  </si>
  <si>
    <t>VALENZUELA, MARIO</t>
  </si>
  <si>
    <t>742496</t>
  </si>
  <si>
    <t>30059584</t>
  </si>
  <si>
    <t>SUGAHARA, ROY</t>
  </si>
  <si>
    <t>786455</t>
  </si>
  <si>
    <t>30059592</t>
  </si>
  <si>
    <t>BRAMBLE IGORI, HEATHER</t>
  </si>
  <si>
    <t>553246</t>
  </si>
  <si>
    <t>30059601</t>
  </si>
  <si>
    <t>RODRIGUEZ, SANDRA</t>
  </si>
  <si>
    <t>668148</t>
  </si>
  <si>
    <t>30059612</t>
  </si>
  <si>
    <t>OSADCHEY, MARC</t>
  </si>
  <si>
    <t>807358</t>
  </si>
  <si>
    <t>30059629</t>
  </si>
  <si>
    <t>NOH, GRACE</t>
  </si>
  <si>
    <t>593666</t>
  </si>
  <si>
    <t>30059637</t>
  </si>
  <si>
    <t>RAMIREZ ORTIZ, NANCY</t>
  </si>
  <si>
    <t>623626</t>
  </si>
  <si>
    <t>30059644</t>
  </si>
  <si>
    <t>ACHEN, AMANDA</t>
  </si>
  <si>
    <t>771016</t>
  </si>
  <si>
    <t>30059652</t>
  </si>
  <si>
    <t>VERASTEGUI, REYMUNDO</t>
  </si>
  <si>
    <t>713103</t>
  </si>
  <si>
    <t>30059659</t>
  </si>
  <si>
    <t>DALY, NANCY</t>
  </si>
  <si>
    <t>727371</t>
  </si>
  <si>
    <t>30059667</t>
  </si>
  <si>
    <t>JIMENEZ, BERTHA</t>
  </si>
  <si>
    <t>672871</t>
  </si>
  <si>
    <t>30059673</t>
  </si>
  <si>
    <t>GONZALES, LILIANA</t>
  </si>
  <si>
    <t>595695</t>
  </si>
  <si>
    <t>30059680</t>
  </si>
  <si>
    <t>ANTIKYAN, NAZELI</t>
  </si>
  <si>
    <t>925630</t>
  </si>
  <si>
    <t>30059687</t>
  </si>
  <si>
    <t>ESHOM, DIANA</t>
  </si>
  <si>
    <t>322215</t>
  </si>
  <si>
    <t>30059702</t>
  </si>
  <si>
    <t>PINEDA, ROSA</t>
  </si>
  <si>
    <t>774972</t>
  </si>
  <si>
    <t>30059711</t>
  </si>
  <si>
    <t>SOLOMON, RHONDA</t>
  </si>
  <si>
    <t>586941</t>
  </si>
  <si>
    <t>30059719</t>
  </si>
  <si>
    <t>QUIROZ, MICHELLE</t>
  </si>
  <si>
    <t>759589</t>
  </si>
  <si>
    <t>30059735</t>
  </si>
  <si>
    <t>THYMES, CHRISTINA</t>
  </si>
  <si>
    <t>697741</t>
  </si>
  <si>
    <t>30059755</t>
  </si>
  <si>
    <t>YADEGAR, TOHFEH</t>
  </si>
  <si>
    <t>769688</t>
  </si>
  <si>
    <t>30059817</t>
  </si>
  <si>
    <t>GOMEZ, AZUCENA</t>
  </si>
  <si>
    <t>770550</t>
  </si>
  <si>
    <t>30059823</t>
  </si>
  <si>
    <t>FION CONSTANZA, EDYN</t>
  </si>
  <si>
    <t>1095991</t>
  </si>
  <si>
    <t>30059852</t>
  </si>
  <si>
    <t>PEREZ, DENISE</t>
  </si>
  <si>
    <t>800599</t>
  </si>
  <si>
    <t>30059859</t>
  </si>
  <si>
    <t>TROCAN GARRETT, JOANA</t>
  </si>
  <si>
    <t>800519</t>
  </si>
  <si>
    <t>30059865</t>
  </si>
  <si>
    <t>NAVARRO, MARIA</t>
  </si>
  <si>
    <t>688630</t>
  </si>
  <si>
    <t>30059872</t>
  </si>
  <si>
    <t>SEDRAK, DALIA</t>
  </si>
  <si>
    <t>712178</t>
  </si>
  <si>
    <t>30059885</t>
  </si>
  <si>
    <t>SALAZAR, ROSALINDA</t>
  </si>
  <si>
    <t>720765</t>
  </si>
  <si>
    <t>30059894</t>
  </si>
  <si>
    <t>ALLEN, MORGAN</t>
  </si>
  <si>
    <t>1096158</t>
  </si>
  <si>
    <t>30059928</t>
  </si>
  <si>
    <t>LOPEZ, MIREYA</t>
  </si>
  <si>
    <t>800222</t>
  </si>
  <si>
    <t>30060005</t>
  </si>
  <si>
    <t>VILLEGAS, MARTHA</t>
  </si>
  <si>
    <t>803876</t>
  </si>
  <si>
    <t>30060010</t>
  </si>
  <si>
    <t>RODRIGUEZ MARQUEZ, MARISELA</t>
  </si>
  <si>
    <t>804841</t>
  </si>
  <si>
    <t>30060012</t>
  </si>
  <si>
    <t>HERNDON, ELLEN</t>
  </si>
  <si>
    <t>956897</t>
  </si>
  <si>
    <t>30060014</t>
  </si>
  <si>
    <t>MATA, DOLORES</t>
  </si>
  <si>
    <t>777424</t>
  </si>
  <si>
    <t>30060017</t>
  </si>
  <si>
    <t>TAKATANI HARA, LORI</t>
  </si>
  <si>
    <t>739354</t>
  </si>
  <si>
    <t>30060020</t>
  </si>
  <si>
    <t>LANCASTER, VIRGINIA</t>
  </si>
  <si>
    <t>645907</t>
  </si>
  <si>
    <t>30060027</t>
  </si>
  <si>
    <t>MORENO, MAYRA</t>
  </si>
  <si>
    <t>804971</t>
  </si>
  <si>
    <t>30060030</t>
  </si>
  <si>
    <t>ALPUERTO, TERESA</t>
  </si>
  <si>
    <t>577350</t>
  </si>
  <si>
    <t>30060033</t>
  </si>
  <si>
    <t>ONSTINE, MOLLY</t>
  </si>
  <si>
    <t>809257</t>
  </si>
  <si>
    <t>30060036</t>
  </si>
  <si>
    <t>BENITEZ, GEMA</t>
  </si>
  <si>
    <t>781756</t>
  </si>
  <si>
    <t>30060038</t>
  </si>
  <si>
    <t>YIM, CRYSTAL</t>
  </si>
  <si>
    <t>1113522</t>
  </si>
  <si>
    <t>30060042</t>
  </si>
  <si>
    <t>HILL, SAMANTHA</t>
  </si>
  <si>
    <t>1096636</t>
  </si>
  <si>
    <t>30060044</t>
  </si>
  <si>
    <t>SOCIE, AARON</t>
  </si>
  <si>
    <t>804807</t>
  </si>
  <si>
    <t>30060048</t>
  </si>
  <si>
    <t>BAKALYAN, PETROS</t>
  </si>
  <si>
    <t>454271</t>
  </si>
  <si>
    <t>30114219</t>
  </si>
  <si>
    <t>HAWKINS, ANGELA</t>
  </si>
  <si>
    <t>777591</t>
  </si>
  <si>
    <t>30114220</t>
  </si>
  <si>
    <t>WILSON MITCHELL, CAROL</t>
  </si>
  <si>
    <t>776510</t>
  </si>
  <si>
    <t>30303845</t>
  </si>
  <si>
    <t>GILMORE, TRENEKIA</t>
  </si>
  <si>
    <t>739310</t>
  </si>
  <si>
    <t>30303846</t>
  </si>
  <si>
    <t>PIERSON, KATHRYN</t>
  </si>
  <si>
    <t>639195</t>
  </si>
  <si>
    <t>30303848</t>
  </si>
  <si>
    <t>GARCIA, ALICIA</t>
  </si>
  <si>
    <t>725367</t>
  </si>
  <si>
    <t>30303849</t>
  </si>
  <si>
    <t>LIGHTFOOT, MARCELLA</t>
  </si>
  <si>
    <t>651065</t>
  </si>
  <si>
    <t>30303850</t>
  </si>
  <si>
    <t>ELSKY, ELIZABETH</t>
  </si>
  <si>
    <t>714850</t>
  </si>
  <si>
    <t>30313262</t>
  </si>
  <si>
    <t>BERARDO, CHRISTINE</t>
  </si>
  <si>
    <t>662305</t>
  </si>
  <si>
    <t>30313263</t>
  </si>
  <si>
    <t>ANTHONY, KRISTINA</t>
  </si>
  <si>
    <t>725542</t>
  </si>
  <si>
    <t>30322021</t>
  </si>
  <si>
    <t>DE LA PENA, MIGUEL</t>
  </si>
  <si>
    <t>718715</t>
  </si>
  <si>
    <t>30322024</t>
  </si>
  <si>
    <t>MELENDEZ, DANIE</t>
  </si>
  <si>
    <t>668456</t>
  </si>
  <si>
    <t>30322100</t>
  </si>
  <si>
    <t>JIMENEZ, LYDIA</t>
  </si>
  <si>
    <t>956674</t>
  </si>
  <si>
    <t>30322730</t>
  </si>
  <si>
    <t>MONTERROZA BRUGGER, MARITZA</t>
  </si>
  <si>
    <t>556564</t>
  </si>
  <si>
    <t>30324991</t>
  </si>
  <si>
    <t>BARRY, MARY</t>
  </si>
  <si>
    <t>779078</t>
  </si>
  <si>
    <t>30324992</t>
  </si>
  <si>
    <t>GUERRERO, CARLOS</t>
  </si>
  <si>
    <t>790954</t>
  </si>
  <si>
    <t>30324993</t>
  </si>
  <si>
    <t>LAMM, FABIANA</t>
  </si>
  <si>
    <t>704948</t>
  </si>
  <si>
    <t>30324994</t>
  </si>
  <si>
    <t>TEELE, MORGAN</t>
  </si>
  <si>
    <t>669566</t>
  </si>
  <si>
    <t>30324995</t>
  </si>
  <si>
    <t>ZURENKO, ADRIENNE</t>
  </si>
  <si>
    <t>1095660</t>
  </si>
  <si>
    <t>30347929</t>
  </si>
  <si>
    <t>VELASQUEZ, NANCY</t>
  </si>
  <si>
    <t>791544</t>
  </si>
  <si>
    <t>30364088</t>
  </si>
  <si>
    <t>CASTELLANOS, KARI</t>
  </si>
  <si>
    <t>772186</t>
  </si>
  <si>
    <t>30364089</t>
  </si>
  <si>
    <t>BOHANNON, LELA</t>
  </si>
  <si>
    <t>723316</t>
  </si>
  <si>
    <t>30364091</t>
  </si>
  <si>
    <t>CAMPBELL, MARQUETIA</t>
  </si>
  <si>
    <t>739387</t>
  </si>
  <si>
    <t>30364092</t>
  </si>
  <si>
    <t>O'BRIEN, SHAUNA</t>
  </si>
  <si>
    <t>1054214</t>
  </si>
  <si>
    <t>30364093</t>
  </si>
  <si>
    <t>MANZANARES, JULIO</t>
  </si>
  <si>
    <t>998173</t>
  </si>
  <si>
    <t>30364094</t>
  </si>
  <si>
    <t>KATZ, RENA</t>
  </si>
  <si>
    <t>969165</t>
  </si>
  <si>
    <t>30375456</t>
  </si>
  <si>
    <t>CAESAR, ANDRE</t>
  </si>
  <si>
    <t>759988</t>
  </si>
  <si>
    <t>30375457</t>
  </si>
  <si>
    <t>FARISH, MICHELLE</t>
  </si>
  <si>
    <t>645164</t>
  </si>
  <si>
    <t>30375458</t>
  </si>
  <si>
    <t>LEWIS, JULIE</t>
  </si>
  <si>
    <t>673006</t>
  </si>
  <si>
    <t>30375473</t>
  </si>
  <si>
    <t>QUINONEZ, STEPHANIE</t>
  </si>
  <si>
    <t>1113509</t>
  </si>
  <si>
    <t>30375476</t>
  </si>
  <si>
    <t>OLSON, KAILEY</t>
  </si>
  <si>
    <t>1082173</t>
  </si>
  <si>
    <t>30377768</t>
  </si>
  <si>
    <t>MCFARLAND, ALLISON</t>
  </si>
  <si>
    <t>1096845</t>
  </si>
  <si>
    <t>30377769</t>
  </si>
  <si>
    <t>GOMEZ SCHLEY, LORENA</t>
  </si>
  <si>
    <t>990779</t>
  </si>
  <si>
    <t>30377770</t>
  </si>
  <si>
    <t>MANUEL, SUSANA</t>
  </si>
  <si>
    <t>794701</t>
  </si>
  <si>
    <t>30377771</t>
  </si>
  <si>
    <t>SANDOVAL, GABRIEL</t>
  </si>
  <si>
    <t>988104</t>
  </si>
  <si>
    <t>30377800</t>
  </si>
  <si>
    <t>RAULD, MICHELLE</t>
  </si>
  <si>
    <t>796898</t>
  </si>
  <si>
    <t>30377801</t>
  </si>
  <si>
    <t>ROSE, PATRICIA</t>
  </si>
  <si>
    <t>561008</t>
  </si>
  <si>
    <t>30383137</t>
  </si>
  <si>
    <t>BAINS, MICHELLE</t>
  </si>
  <si>
    <t>796155</t>
  </si>
  <si>
    <t>30383138</t>
  </si>
  <si>
    <t>TOLOSA, CINDY</t>
  </si>
  <si>
    <t>796159</t>
  </si>
  <si>
    <t>30402535</t>
  </si>
  <si>
    <t>FLEMING, ANNE</t>
  </si>
  <si>
    <t>582783</t>
  </si>
  <si>
    <t>30403473</t>
  </si>
  <si>
    <t>DRAGHI, GISELLE</t>
  </si>
  <si>
    <t>970080</t>
  </si>
  <si>
    <t>30403474</t>
  </si>
  <si>
    <t>HARRIS, JENNA</t>
  </si>
  <si>
    <t>1066845</t>
  </si>
  <si>
    <t>30403975</t>
  </si>
  <si>
    <t>MORA, ELISA</t>
  </si>
  <si>
    <t>1096544</t>
  </si>
  <si>
    <t>30403976</t>
  </si>
  <si>
    <t>QUEVEDO, JENNIFER</t>
  </si>
  <si>
    <t>1095709</t>
  </si>
  <si>
    <t>30403977</t>
  </si>
  <si>
    <t>SANCHEZ, WENDY</t>
  </si>
  <si>
    <t>1066903</t>
  </si>
  <si>
    <t>30403978</t>
  </si>
  <si>
    <t>VIANA, JHENNICK</t>
  </si>
  <si>
    <t>801148</t>
  </si>
  <si>
    <t>30403979</t>
  </si>
  <si>
    <t>QUEVEDO RUIZ, MARTHA</t>
  </si>
  <si>
    <t>724811</t>
  </si>
  <si>
    <t>30403980</t>
  </si>
  <si>
    <t>GANTT, MICHELLE</t>
  </si>
  <si>
    <t>1066515</t>
  </si>
  <si>
    <t>30403981</t>
  </si>
  <si>
    <t>JACKSON, LAUREN</t>
  </si>
  <si>
    <t>1066849</t>
  </si>
  <si>
    <t>30403982</t>
  </si>
  <si>
    <t>KONG, KATHERINE</t>
  </si>
  <si>
    <t>1067572</t>
  </si>
  <si>
    <t>30403983</t>
  </si>
  <si>
    <t>LAMMENS, GINA</t>
  </si>
  <si>
    <t>1066741</t>
  </si>
  <si>
    <t>30403984</t>
  </si>
  <si>
    <t>BURKE, WHITNEY</t>
  </si>
  <si>
    <t>1066836</t>
  </si>
  <si>
    <t>30403985</t>
  </si>
  <si>
    <t>SIT, JANELLE</t>
  </si>
  <si>
    <t>1067612</t>
  </si>
  <si>
    <t>30405074</t>
  </si>
  <si>
    <t>GABRIEL, STACEY</t>
  </si>
  <si>
    <t>1068944</t>
  </si>
  <si>
    <t>30405250</t>
  </si>
  <si>
    <t>GOMEZ, ANGALEE</t>
  </si>
  <si>
    <t>1067585</t>
  </si>
  <si>
    <t>30405251</t>
  </si>
  <si>
    <t>FUAD, ANTHONY</t>
  </si>
  <si>
    <t>1113045</t>
  </si>
  <si>
    <t>30405252</t>
  </si>
  <si>
    <t>OSUNA CASTRO, LUCILA</t>
  </si>
  <si>
    <t>1067317</t>
  </si>
  <si>
    <t>30405253</t>
  </si>
  <si>
    <t>BROWNE, GINA</t>
  </si>
  <si>
    <t>1096091</t>
  </si>
  <si>
    <t>30405254</t>
  </si>
  <si>
    <t>RUIZ, REBECA</t>
  </si>
  <si>
    <t>1069999</t>
  </si>
  <si>
    <t>30405255</t>
  </si>
  <si>
    <t>ESTRADA, ANDREW</t>
  </si>
  <si>
    <t>1095566</t>
  </si>
  <si>
    <t>30405256</t>
  </si>
  <si>
    <t>SANDLER, LISA</t>
  </si>
  <si>
    <t>1106647</t>
  </si>
  <si>
    <t>30405257</t>
  </si>
  <si>
    <t>LAUCIS, ASHLEY</t>
  </si>
  <si>
    <t>1069124</t>
  </si>
  <si>
    <t>30405258</t>
  </si>
  <si>
    <t>SALVATIERRA, BRYANT</t>
  </si>
  <si>
    <t>1113508</t>
  </si>
  <si>
    <t>30405259</t>
  </si>
  <si>
    <t>RODRIGUEZ, BEATRIZ</t>
  </si>
  <si>
    <t>994333</t>
  </si>
  <si>
    <t>30405260</t>
  </si>
  <si>
    <t>GOMEZ, NANCY</t>
  </si>
  <si>
    <t>762367</t>
  </si>
  <si>
    <t>30405261</t>
  </si>
  <si>
    <t>LUCERO, NOHEMI</t>
  </si>
  <si>
    <t>1033992</t>
  </si>
  <si>
    <t>30405262</t>
  </si>
  <si>
    <t>LEON, MARIA</t>
  </si>
  <si>
    <t>1067677</t>
  </si>
  <si>
    <t>30405263</t>
  </si>
  <si>
    <t>CRUZ, VIVIAN</t>
  </si>
  <si>
    <t>1113784</t>
  </si>
  <si>
    <t>30405264</t>
  </si>
  <si>
    <t>DEL CID, MIREYA</t>
  </si>
  <si>
    <t>1068140</t>
  </si>
  <si>
    <t>30405265</t>
  </si>
  <si>
    <t>PEREZ, BELEN</t>
  </si>
  <si>
    <t>1067937</t>
  </si>
  <si>
    <t>30405266</t>
  </si>
  <si>
    <t>KOLLING, JESLYN</t>
  </si>
  <si>
    <t>1067934</t>
  </si>
  <si>
    <t>30405267</t>
  </si>
  <si>
    <t>JOHNSON, SHAYLA</t>
  </si>
  <si>
    <t>736226</t>
  </si>
  <si>
    <t>30405268</t>
  </si>
  <si>
    <t>MARON, DANIELLE</t>
  </si>
  <si>
    <t>764355</t>
  </si>
  <si>
    <t>30405269</t>
  </si>
  <si>
    <t>MORALES, MICHELLE</t>
  </si>
  <si>
    <t>795349</t>
  </si>
  <si>
    <t>30415069</t>
  </si>
  <si>
    <t>DE MELLO, JAIME</t>
  </si>
  <si>
    <t>1083414</t>
  </si>
  <si>
    <t>30415070</t>
  </si>
  <si>
    <t>FEINER, SIMONNE</t>
  </si>
  <si>
    <t>766602</t>
  </si>
  <si>
    <t>30415071</t>
  </si>
  <si>
    <t>FELIX, MONICA</t>
  </si>
  <si>
    <t>1082035</t>
  </si>
  <si>
    <t>30415072</t>
  </si>
  <si>
    <t>VOLPE, CASSANDRA</t>
  </si>
  <si>
    <t>1113458</t>
  </si>
  <si>
    <t>30415073</t>
  </si>
  <si>
    <t>GONZALEZ, LUISA</t>
  </si>
  <si>
    <t>1113289</t>
  </si>
  <si>
    <t>30415074</t>
  </si>
  <si>
    <t>PREZIOSA, JACQUELINE</t>
  </si>
  <si>
    <t>1082195</t>
  </si>
  <si>
    <t>30415075</t>
  </si>
  <si>
    <t>KIM, SARAH</t>
  </si>
  <si>
    <t>1113514</t>
  </si>
  <si>
    <t>30415076</t>
  </si>
  <si>
    <t>DRYSDALE, HAYLEA</t>
  </si>
  <si>
    <t>1082547</t>
  </si>
  <si>
    <t>30415077</t>
  </si>
  <si>
    <t>MANSON, SARAH</t>
  </si>
  <si>
    <t>1082433</t>
  </si>
  <si>
    <t>30415078</t>
  </si>
  <si>
    <t>JAMIESON, LUCIA</t>
  </si>
  <si>
    <t>1099427</t>
  </si>
  <si>
    <t>30415079</t>
  </si>
  <si>
    <t>OSENI, ABISOLA</t>
  </si>
  <si>
    <t>1082196</t>
  </si>
  <si>
    <t>30415080</t>
  </si>
  <si>
    <t>GUZMAN, RITCHIE</t>
  </si>
  <si>
    <t>1082435</t>
  </si>
  <si>
    <t>30415081</t>
  </si>
  <si>
    <t>CHRISTENSEN, SHANNON</t>
  </si>
  <si>
    <t>1082281</t>
  </si>
  <si>
    <t>30415082</t>
  </si>
  <si>
    <t>SILVA, IVAN</t>
  </si>
  <si>
    <t>1095717</t>
  </si>
  <si>
    <t>30415083</t>
  </si>
  <si>
    <t>LOPEZ, ARIANNA</t>
  </si>
  <si>
    <t>785477</t>
  </si>
  <si>
    <t>30415084</t>
  </si>
  <si>
    <t>MIKETTA, DIANA</t>
  </si>
  <si>
    <t>1082312</t>
  </si>
  <si>
    <t>30415085</t>
  </si>
  <si>
    <t>OLSON, CARLY</t>
  </si>
  <si>
    <t>1082191</t>
  </si>
  <si>
    <t>30415086</t>
  </si>
  <si>
    <t>JONES, ALLISON</t>
  </si>
  <si>
    <t>1095475</t>
  </si>
  <si>
    <t>30415087</t>
  </si>
  <si>
    <t>RUIZ DE LEON, CAROLINA</t>
  </si>
  <si>
    <t>1082325</t>
  </si>
  <si>
    <t>30415088</t>
  </si>
  <si>
    <t>TOWNSEND, TARA</t>
  </si>
  <si>
    <t>1082476</t>
  </si>
  <si>
    <t>30415197</t>
  </si>
  <si>
    <t>TRAN, CHRISTINA</t>
  </si>
  <si>
    <t>1082591</t>
  </si>
  <si>
    <t>30415198</t>
  </si>
  <si>
    <t>ACHESON, ALEXANDRA</t>
  </si>
  <si>
    <t>1096862</t>
  </si>
  <si>
    <t>30415199</t>
  </si>
  <si>
    <t>SOLERA, MONICA</t>
  </si>
  <si>
    <t>1084362</t>
  </si>
  <si>
    <t>30416400</t>
  </si>
  <si>
    <t>GARCIA, MICHAEL</t>
  </si>
  <si>
    <t>1096757</t>
  </si>
  <si>
    <t>30416401</t>
  </si>
  <si>
    <t>KENDRICK, ARIELLE</t>
  </si>
  <si>
    <t>1083946</t>
  </si>
  <si>
    <t>30416402</t>
  </si>
  <si>
    <t>VIZCARRA, FRANCINE</t>
  </si>
  <si>
    <t>1081738</t>
  </si>
  <si>
    <t>30416403</t>
  </si>
  <si>
    <t>SALZMAN, ERICA</t>
  </si>
  <si>
    <t>1082361</t>
  </si>
  <si>
    <t>30416404</t>
  </si>
  <si>
    <t>MCMAHON, MARTHA</t>
  </si>
  <si>
    <t>665863</t>
  </si>
  <si>
    <t>30416405</t>
  </si>
  <si>
    <t>TERMAN, ROCHELLE</t>
  </si>
  <si>
    <t>1113654</t>
  </si>
  <si>
    <t>30416406</t>
  </si>
  <si>
    <t>BYRNE, RYAN</t>
  </si>
  <si>
    <t>1082652</t>
  </si>
  <si>
    <t>30416407</t>
  </si>
  <si>
    <t>RUIZ, CRISTINA</t>
  </si>
  <si>
    <t>1082175</t>
  </si>
  <si>
    <t>30416839</t>
  </si>
  <si>
    <t>RODRIGUEZ, CHRISTINA</t>
  </si>
  <si>
    <t>1097097</t>
  </si>
  <si>
    <t>Position Name</t>
  </si>
  <si>
    <t>COFE Job</t>
  </si>
  <si>
    <t>COFE Job Title</t>
  </si>
  <si>
    <t>PS group</t>
  </si>
  <si>
    <t>Last name First name</t>
  </si>
  <si>
    <t>Person ID</t>
  </si>
  <si>
    <t>Full Name</t>
  </si>
  <si>
    <t xml:space="preserve"> CHRISTINA GABRIELSEN</t>
  </si>
  <si>
    <t xml:space="preserve"> MARCELA ESPARZA</t>
  </si>
  <si>
    <t xml:space="preserve"> JOSE GALAN</t>
  </si>
  <si>
    <t xml:space="preserve"> SHANNON JAMES</t>
  </si>
  <si>
    <t xml:space="preserve"> UTE VAN DAM</t>
  </si>
  <si>
    <t xml:space="preserve"> ROSEMARY GELINAS</t>
  </si>
  <si>
    <t xml:space="preserve"> AJA GARDNER</t>
  </si>
  <si>
    <t xml:space="preserve"> VERONICA TALLMAN</t>
  </si>
  <si>
    <t xml:space="preserve"> JIMENA DEL POZO</t>
  </si>
  <si>
    <t xml:space="preserve"> CARMEN GANDHI</t>
  </si>
  <si>
    <t xml:space="preserve"> YULYA IPPOLITOVA</t>
  </si>
  <si>
    <t xml:space="preserve"> ELIAS RIVERA</t>
  </si>
  <si>
    <t xml:space="preserve"> KENDRA SPEIGHTS</t>
  </si>
  <si>
    <t xml:space="preserve"> TRENISHA CARRINGTON</t>
  </si>
  <si>
    <t xml:space="preserve"> JULIE HERNANDEZ</t>
  </si>
  <si>
    <t xml:space="preserve"> PEGGY MAZARIEGOS</t>
  </si>
  <si>
    <t xml:space="preserve"> TAMAR STEIN</t>
  </si>
  <si>
    <t xml:space="preserve"> MARILYN KELLY</t>
  </si>
  <si>
    <t xml:space="preserve"> CINDY LAWLESS</t>
  </si>
  <si>
    <t xml:space="preserve"> ROICHELLE DIXON</t>
  </si>
  <si>
    <t xml:space="preserve"> MARISELA DEL REAL</t>
  </si>
  <si>
    <t xml:space="preserve"> NICOLE MOCK</t>
  </si>
  <si>
    <t xml:space="preserve"> MICHAEL POBANZ</t>
  </si>
  <si>
    <t xml:space="preserve"> SHERINE SHENOUDA</t>
  </si>
  <si>
    <t xml:space="preserve"> LEONETTE MARTIN GUNTHER</t>
  </si>
  <si>
    <t xml:space="preserve"> STEPHEN WODA</t>
  </si>
  <si>
    <t xml:space="preserve"> GUILLERMO QUINONEZ</t>
  </si>
  <si>
    <t xml:space="preserve"> JACQUELINE PACHECO</t>
  </si>
  <si>
    <t xml:space="preserve"> JENNIFER DAVIDSON</t>
  </si>
  <si>
    <t xml:space="preserve"> LAURA VILLEGAS RAMIREZ</t>
  </si>
  <si>
    <t xml:space="preserve"> LAURA MONTES DE OCA</t>
  </si>
  <si>
    <t xml:space="preserve"> NIRIT LEVY</t>
  </si>
  <si>
    <t xml:space="preserve"> SHAKEH AVAKIAN</t>
  </si>
  <si>
    <t xml:space="preserve"> EUNICE CHOI</t>
  </si>
  <si>
    <t xml:space="preserve"> LIDIA PAGAN</t>
  </si>
  <si>
    <t xml:space="preserve"> TERESA PINZON</t>
  </si>
  <si>
    <t xml:space="preserve"> ESAUL GUZMAN</t>
  </si>
  <si>
    <t xml:space="preserve"> KELVIN DEZA</t>
  </si>
  <si>
    <t xml:space="preserve"> ELIZABETH GALAN</t>
  </si>
  <si>
    <t xml:space="preserve"> DAVID SUSHINSKY</t>
  </si>
  <si>
    <t xml:space="preserve"> RUTH JOYA</t>
  </si>
  <si>
    <t xml:space="preserve"> KRISTEN FRASER</t>
  </si>
  <si>
    <t xml:space="preserve"> MARIA AVALOS</t>
  </si>
  <si>
    <t xml:space="preserve"> MARYGRACE COQUIA</t>
  </si>
  <si>
    <t xml:space="preserve"> CRYSTAL PERALTA</t>
  </si>
  <si>
    <t xml:space="preserve"> CINDY CROUSE</t>
  </si>
  <si>
    <t xml:space="preserve"> VEDEESH SAGGAR</t>
  </si>
  <si>
    <t xml:space="preserve"> SHARON YENDUNIAN</t>
  </si>
  <si>
    <t xml:space="preserve"> JOEL GUEVARA</t>
  </si>
  <si>
    <t xml:space="preserve"> STACEY SILBER</t>
  </si>
  <si>
    <t xml:space="preserve"> SCOTT SAVAGE</t>
  </si>
  <si>
    <t xml:space="preserve"> KAREN WRIGHT</t>
  </si>
  <si>
    <t xml:space="preserve"> CYNTHIA SHIELDS DEVIAN</t>
  </si>
  <si>
    <t xml:space="preserve"> THERESA EDWARDS</t>
  </si>
  <si>
    <t xml:space="preserve"> AIMEE GARCIA FUENTES</t>
  </si>
  <si>
    <t xml:space="preserve"> VICTORIA RUFFIN</t>
  </si>
  <si>
    <t xml:space="preserve"> MARICAR CABATUANDO</t>
  </si>
  <si>
    <t xml:space="preserve"> MIRNA RAMIREZ NELSON</t>
  </si>
  <si>
    <t xml:space="preserve"> GLORIA HERNANDEZ</t>
  </si>
  <si>
    <t xml:space="preserve"> ANN CALDERON</t>
  </si>
  <si>
    <t xml:space="preserve"> SHARON LEE</t>
  </si>
  <si>
    <t xml:space="preserve"> STEPHANIE BAILEY</t>
  </si>
  <si>
    <t xml:space="preserve"> SONIA MORALES</t>
  </si>
  <si>
    <t xml:space="preserve"> PAULA OBANDO</t>
  </si>
  <si>
    <t xml:space="preserve"> GUSTAVO GUERRERO</t>
  </si>
  <si>
    <t xml:space="preserve"> DION RIGDON</t>
  </si>
  <si>
    <t xml:space="preserve"> ALMA PEREZ</t>
  </si>
  <si>
    <t xml:space="preserve"> TRANG NGUYEN</t>
  </si>
  <si>
    <t xml:space="preserve"> DEBBIE CARRERA</t>
  </si>
  <si>
    <t xml:space="preserve"> YOLANDA DE ANDA</t>
  </si>
  <si>
    <t xml:space="preserve"> CAMERIN FISCHER</t>
  </si>
  <si>
    <t xml:space="preserve"> SONIA GARCIA</t>
  </si>
  <si>
    <t xml:space="preserve"> DOUGLAS MILLER</t>
  </si>
  <si>
    <t xml:space="preserve"> AMIE SMIRNI</t>
  </si>
  <si>
    <t xml:space="preserve"> SANDRA OSORIO HAKIMI</t>
  </si>
  <si>
    <t xml:space="preserve"> CLAUDIA DIAZ DE LEON</t>
  </si>
  <si>
    <t xml:space="preserve"> JASON THOMAS</t>
  </si>
  <si>
    <t xml:space="preserve"> KATHLEEN REPECKA</t>
  </si>
  <si>
    <t xml:space="preserve"> KRISTIN VICE</t>
  </si>
  <si>
    <t xml:space="preserve"> ANNETTE GAMBOA</t>
  </si>
  <si>
    <t xml:space="preserve"> VANESSA VELASCO</t>
  </si>
  <si>
    <t xml:space="preserve"> KARINA TOSOLINI</t>
  </si>
  <si>
    <t xml:space="preserve"> ALEJANDRA GURROLA</t>
  </si>
  <si>
    <t xml:space="preserve"> JULIET RODRIGUEZ</t>
  </si>
  <si>
    <t xml:space="preserve"> MARTA GUILLEN</t>
  </si>
  <si>
    <t xml:space="preserve"> IRENE TJAKRAWINATA</t>
  </si>
  <si>
    <t xml:space="preserve"> ALVA POSADA</t>
  </si>
  <si>
    <t xml:space="preserve"> OSCAR ROSALES</t>
  </si>
  <si>
    <t xml:space="preserve"> JENNIFER KIM</t>
  </si>
  <si>
    <t xml:space="preserve"> ANNETTE JACKSON</t>
  </si>
  <si>
    <t xml:space="preserve"> IVETTE LAMAS</t>
  </si>
  <si>
    <t xml:space="preserve"> ASHLEY ALVES</t>
  </si>
  <si>
    <t xml:space="preserve"> VERONICA HERNANDEZ</t>
  </si>
  <si>
    <t xml:space="preserve"> DAWN RICHARDS</t>
  </si>
  <si>
    <t xml:space="preserve"> TANESHA LOVETT</t>
  </si>
  <si>
    <t xml:space="preserve"> CYNTHIA BROCKMAN COLEMAN</t>
  </si>
  <si>
    <t xml:space="preserve"> NYCOLE NAVA</t>
  </si>
  <si>
    <t xml:space="preserve"> MARIELLA DEAVER</t>
  </si>
  <si>
    <t xml:space="preserve"> PERLA ROMERO</t>
  </si>
  <si>
    <t xml:space="preserve"> CAROL GOODKIND</t>
  </si>
  <si>
    <t xml:space="preserve"> DIANA ROMO</t>
  </si>
  <si>
    <t xml:space="preserve"> ILANIT LEVI YECHZKIA</t>
  </si>
  <si>
    <t xml:space="preserve"> AMIRA SAID</t>
  </si>
  <si>
    <t xml:space="preserve"> MARISOL HANSEN</t>
  </si>
  <si>
    <t xml:space="preserve"> JACK SHELP</t>
  </si>
  <si>
    <t xml:space="preserve"> EMMA VILLEGAS</t>
  </si>
  <si>
    <t xml:space="preserve"> RICHARD DANLAG</t>
  </si>
  <si>
    <t xml:space="preserve"> JANET LABRIOLA</t>
  </si>
  <si>
    <t xml:space="preserve"> REGINA IBECHEM</t>
  </si>
  <si>
    <t xml:space="preserve"> ARIANA MARQUEZ</t>
  </si>
  <si>
    <t xml:space="preserve"> GEORGINA RIVERA</t>
  </si>
  <si>
    <t xml:space="preserve"> SARAH LOWE</t>
  </si>
  <si>
    <t xml:space="preserve"> MARIBEL GARCIA SCHACHT</t>
  </si>
  <si>
    <t xml:space="preserve"> HOLLY HUNT</t>
  </si>
  <si>
    <t xml:space="preserve"> MELISSA CALDERON</t>
  </si>
  <si>
    <t xml:space="preserve"> DANIEL MILLER</t>
  </si>
  <si>
    <t xml:space="preserve"> MAURICIO MURILLO</t>
  </si>
  <si>
    <t xml:space="preserve"> ROBERT NGAN</t>
  </si>
  <si>
    <t xml:space="preserve"> ESTHER SCHONTHAL</t>
  </si>
  <si>
    <t xml:space="preserve"> ALFONSO RIVERA</t>
  </si>
  <si>
    <t xml:space="preserve"> ANGELICA GONZALES</t>
  </si>
  <si>
    <t xml:space="preserve"> GABRIEL PRIETO</t>
  </si>
  <si>
    <t xml:space="preserve"> CARLOS OLMOS</t>
  </si>
  <si>
    <t xml:space="preserve"> ELIZABETH NORRIS</t>
  </si>
  <si>
    <t xml:space="preserve"> SOPHIA BARBINIS</t>
  </si>
  <si>
    <t xml:space="preserve"> CELIA ADAME</t>
  </si>
  <si>
    <t xml:space="preserve"> DIANE ALBERTONI</t>
  </si>
  <si>
    <t xml:space="preserve"> KATHERINE REYES</t>
  </si>
  <si>
    <t xml:space="preserve"> MARIA ZARAGOZA</t>
  </si>
  <si>
    <t xml:space="preserve"> TRENE TURNER</t>
  </si>
  <si>
    <t xml:space="preserve"> DEADRA BOULIGNY</t>
  </si>
  <si>
    <t xml:space="preserve"> PATRICIA BURROWS</t>
  </si>
  <si>
    <t xml:space="preserve"> MICHELLE GONZALEZ</t>
  </si>
  <si>
    <t xml:space="preserve"> GREGG LEYONE</t>
  </si>
  <si>
    <t xml:space="preserve"> SUSAN NAPOLES</t>
  </si>
  <si>
    <t xml:space="preserve"> TA TANIESHA THAMES</t>
  </si>
  <si>
    <t xml:space="preserve"> VALERIE HERNANDEZ REYNA</t>
  </si>
  <si>
    <t xml:space="preserve"> ELIZABETH KALEY</t>
  </si>
  <si>
    <t xml:space="preserve"> PABLO LIZARRAGA</t>
  </si>
  <si>
    <t xml:space="preserve"> THEA JACKSON</t>
  </si>
  <si>
    <t xml:space="preserve"> MARIA BARAJAS</t>
  </si>
  <si>
    <t xml:space="preserve"> MARISA CAMPANA BERRY</t>
  </si>
  <si>
    <t xml:space="preserve"> GANG SUN</t>
  </si>
  <si>
    <t xml:space="preserve"> NOEMI DURAN</t>
  </si>
  <si>
    <t xml:space="preserve"> VICTORIA FINDLEY</t>
  </si>
  <si>
    <t xml:space="preserve"> SANDRA GALLARDO</t>
  </si>
  <si>
    <t xml:space="preserve"> PETROS ADZHYAN</t>
  </si>
  <si>
    <t xml:space="preserve"> NANCY GUIRGUIS</t>
  </si>
  <si>
    <t xml:space="preserve"> DANIELLE GUZMAN</t>
  </si>
  <si>
    <t xml:space="preserve"> ROCIO HERNANDEZ</t>
  </si>
  <si>
    <t xml:space="preserve"> KAREN DIXON</t>
  </si>
  <si>
    <t xml:space="preserve"> JEFFREY SPIKE</t>
  </si>
  <si>
    <t xml:space="preserve"> VERONICA ROMERO</t>
  </si>
  <si>
    <t xml:space="preserve"> TROYA ELLIS</t>
  </si>
  <si>
    <t xml:space="preserve"> JIN OK</t>
  </si>
  <si>
    <t xml:space="preserve"> BERNARDETTE WATSON</t>
  </si>
  <si>
    <t xml:space="preserve"> KINGSLEY ANYANWU</t>
  </si>
  <si>
    <t xml:space="preserve"> REBECCA AROCH BISMEJIAN</t>
  </si>
  <si>
    <t xml:space="preserve"> TONYA CLAYCOMB</t>
  </si>
  <si>
    <t xml:space="preserve"> CALANDRA MOORE</t>
  </si>
  <si>
    <t xml:space="preserve"> JAMSHID SHIVAIE</t>
  </si>
  <si>
    <t xml:space="preserve"> ANDREA DORAN</t>
  </si>
  <si>
    <t xml:space="preserve"> DIANA ARMENDARIZ</t>
  </si>
  <si>
    <t xml:space="preserve"> KIMBERLY DE DEAUX</t>
  </si>
  <si>
    <t xml:space="preserve"> CATHERINE LEW</t>
  </si>
  <si>
    <t xml:space="preserve"> JENNA LIZARRAGA</t>
  </si>
  <si>
    <t xml:space="preserve"> LAURA KOPPANG</t>
  </si>
  <si>
    <t xml:space="preserve"> SOFIA KLOTZMAN</t>
  </si>
  <si>
    <t xml:space="preserve"> TASHA KELLEY</t>
  </si>
  <si>
    <t xml:space="preserve"> CECILIA RAMIREZ</t>
  </si>
  <si>
    <t xml:space="preserve"> ANITA TUMBLIN</t>
  </si>
  <si>
    <t xml:space="preserve"> ELVA RIOS</t>
  </si>
  <si>
    <t xml:space="preserve"> IVONNE VALDOVINOS</t>
  </si>
  <si>
    <t xml:space="preserve"> BEVERLY WILLIAMS</t>
  </si>
  <si>
    <t xml:space="preserve"> MARIA SANCHEZ</t>
  </si>
  <si>
    <t xml:space="preserve"> SILVIA VARGAS</t>
  </si>
  <si>
    <t xml:space="preserve"> RAFAEL JIMENEZ</t>
  </si>
  <si>
    <t xml:space="preserve"> CATHERINE REDDING</t>
  </si>
  <si>
    <t xml:space="preserve"> BARNABY BARRY</t>
  </si>
  <si>
    <t xml:space="preserve"> JERICA MACULAM</t>
  </si>
  <si>
    <t xml:space="preserve"> MARIA TALAVERA</t>
  </si>
  <si>
    <t xml:space="preserve"> KRISTA MUSCARELLA</t>
  </si>
  <si>
    <t xml:space="preserve"> KRISTINA JACOBS</t>
  </si>
  <si>
    <t xml:space="preserve"> STEVEN RUDE</t>
  </si>
  <si>
    <t xml:space="preserve"> SARAH BENNETT</t>
  </si>
  <si>
    <t xml:space="preserve"> MARGARINE HARRIS</t>
  </si>
  <si>
    <t xml:space="preserve"> LAURIE HALLMAN</t>
  </si>
  <si>
    <t xml:space="preserve"> ILENE KASSER</t>
  </si>
  <si>
    <t xml:space="preserve"> RONALD BUENAVENTURA</t>
  </si>
  <si>
    <t xml:space="preserve"> SYLVIA RUIZ</t>
  </si>
  <si>
    <t xml:space="preserve"> KYLIE AMELY</t>
  </si>
  <si>
    <t xml:space="preserve"> HEIDI SPERBER</t>
  </si>
  <si>
    <t xml:space="preserve"> TABITHA OBLIGACION</t>
  </si>
  <si>
    <t xml:space="preserve"> LAUREL REXON</t>
  </si>
  <si>
    <t xml:space="preserve"> KATHRYN OSTER</t>
  </si>
  <si>
    <t xml:space="preserve"> LINDA O BECK</t>
  </si>
  <si>
    <t xml:space="preserve"> ADRIANA BELTRAN</t>
  </si>
  <si>
    <t xml:space="preserve"> PAULA HAZARD</t>
  </si>
  <si>
    <t xml:space="preserve"> RUTH PETERS</t>
  </si>
  <si>
    <t xml:space="preserve"> HAYDEE RAMOS</t>
  </si>
  <si>
    <t xml:space="preserve"> ABRIL JIMENEZ</t>
  </si>
  <si>
    <t xml:space="preserve"> DIANE LUCERO</t>
  </si>
  <si>
    <t xml:space="preserve"> MARCY JOTKOWITZ</t>
  </si>
  <si>
    <t xml:space="preserve"> VICTORIA CANNON</t>
  </si>
  <si>
    <t xml:space="preserve"> MONICA ALVAREZ</t>
  </si>
  <si>
    <t xml:space="preserve"> SHELLY BERGER</t>
  </si>
  <si>
    <t xml:space="preserve"> PATRICK GUEVARA</t>
  </si>
  <si>
    <t xml:space="preserve"> VERONICA SERRANO</t>
  </si>
  <si>
    <t xml:space="preserve"> VERONICA RODRIGUEZ</t>
  </si>
  <si>
    <t xml:space="preserve"> VIVIAN WICKLIFFE</t>
  </si>
  <si>
    <t xml:space="preserve"> JUDITH YADA CAMPOS</t>
  </si>
  <si>
    <t xml:space="preserve"> CATHERINE WAYBRIGHT</t>
  </si>
  <si>
    <t xml:space="preserve"> ALFONSO GONZALEZ</t>
  </si>
  <si>
    <t xml:space="preserve"> ADRIANA FRIAS</t>
  </si>
  <si>
    <t xml:space="preserve"> DELIA DOMINGUEZ</t>
  </si>
  <si>
    <t xml:space="preserve"> BETH DOSHAY</t>
  </si>
  <si>
    <t xml:space="preserve"> ANDREA ROSENFELD</t>
  </si>
  <si>
    <t xml:space="preserve"> ANGELICA CONTRERAS PACHECO</t>
  </si>
  <si>
    <t xml:space="preserve"> COLLETTE DOLLAND</t>
  </si>
  <si>
    <t xml:space="preserve"> MICHELLE DEEB</t>
  </si>
  <si>
    <t xml:space="preserve"> DEBORAH SHOWERS KELLY</t>
  </si>
  <si>
    <t xml:space="preserve"> EVANGELINA CIRIANI</t>
  </si>
  <si>
    <t xml:space="preserve"> BRANDEE VAN RIJSBERGEN</t>
  </si>
  <si>
    <t xml:space="preserve"> JOAN RUTTENBERG</t>
  </si>
  <si>
    <t xml:space="preserve"> CATHLEEN SCHAEFER</t>
  </si>
  <si>
    <t xml:space="preserve"> MARNEE BROOKS</t>
  </si>
  <si>
    <t xml:space="preserve"> SANDI OTERO</t>
  </si>
  <si>
    <t xml:space="preserve"> LEAH KELLY</t>
  </si>
  <si>
    <t xml:space="preserve"> SHANI SANDLER</t>
  </si>
  <si>
    <t xml:space="preserve"> CARLA KURACHI</t>
  </si>
  <si>
    <t xml:space="preserve"> SANDY PEREZ</t>
  </si>
  <si>
    <t xml:space="preserve"> BARBARA GREENBERG</t>
  </si>
  <si>
    <t xml:space="preserve"> KAREN SCHWEIBISH</t>
  </si>
  <si>
    <t xml:space="preserve"> EVAN WATANABE</t>
  </si>
  <si>
    <t xml:space="preserve"> AMANDA HUTCH</t>
  </si>
  <si>
    <t xml:space="preserve"> PAUL VOGEL</t>
  </si>
  <si>
    <t xml:space="preserve"> DERRICK MORRIS</t>
  </si>
  <si>
    <t xml:space="preserve"> ARTHUR GHAZARIAN</t>
  </si>
  <si>
    <t xml:space="preserve"> MARJAN YAZDANNIAZ</t>
  </si>
  <si>
    <t xml:space="preserve"> SHAHIN ANSARI</t>
  </si>
  <si>
    <t xml:space="preserve"> NICOLE JAMISON DINOWITZ</t>
  </si>
  <si>
    <t xml:space="preserve"> DIANE HUYNH</t>
  </si>
  <si>
    <t xml:space="preserve"> KATHLEEN DACUS</t>
  </si>
  <si>
    <t xml:space="preserve"> SEBLE GEBREMEDHIN</t>
  </si>
  <si>
    <t xml:space="preserve"> CHRISTY CHON</t>
  </si>
  <si>
    <t xml:space="preserve"> PANSAFA JOHNSON</t>
  </si>
  <si>
    <t xml:space="preserve"> BARBARA KUBIT</t>
  </si>
  <si>
    <t xml:space="preserve"> ELIANA LICHTMAN</t>
  </si>
  <si>
    <t xml:space="preserve"> ANOUSH BURMAYAN</t>
  </si>
  <si>
    <t xml:space="preserve"> CHRISTINE WALL ROBISON</t>
  </si>
  <si>
    <t xml:space="preserve"> DEBORA DORYON</t>
  </si>
  <si>
    <t xml:space="preserve"> SAMANTHA TAKASAGO DUKE</t>
  </si>
  <si>
    <t xml:space="preserve"> ANGELE MASINO</t>
  </si>
  <si>
    <t xml:space="preserve"> DENISE RYAN</t>
  </si>
  <si>
    <t xml:space="preserve"> ADY CALDERON CIENEGA</t>
  </si>
  <si>
    <t xml:space="preserve"> ASHLEY NICOLETTI</t>
  </si>
  <si>
    <t xml:space="preserve"> KARISSA REESE</t>
  </si>
  <si>
    <t xml:space="preserve"> MARY CHAU</t>
  </si>
  <si>
    <t xml:space="preserve"> LISA KROEGER</t>
  </si>
  <si>
    <t xml:space="preserve"> LUCIA MONTENEGRO</t>
  </si>
  <si>
    <t xml:space="preserve"> ASHLEY BATCHELOR NASIRI</t>
  </si>
  <si>
    <t xml:space="preserve"> DANIELLA LINDEN</t>
  </si>
  <si>
    <t xml:space="preserve"> CYNTHIA FREEMAN</t>
  </si>
  <si>
    <t xml:space="preserve"> BREANNA DEMAIL</t>
  </si>
  <si>
    <t xml:space="preserve"> SALLY ANNA COHEN</t>
  </si>
  <si>
    <t xml:space="preserve"> CLAUDIA MUNOZ</t>
  </si>
  <si>
    <t xml:space="preserve"> AMANDA STRANG</t>
  </si>
  <si>
    <t xml:space="preserve"> FRANCES KWAN</t>
  </si>
  <si>
    <t xml:space="preserve"> NICOLETTE WRIGHT</t>
  </si>
  <si>
    <t xml:space="preserve"> JENNIFER OBANDO SALGUERO</t>
  </si>
  <si>
    <t xml:space="preserve"> ELIZABETH MATA</t>
  </si>
  <si>
    <t xml:space="preserve"> YOLANDA GARCIA</t>
  </si>
  <si>
    <t xml:space="preserve"> TANYKA NELSON ROBINSON</t>
  </si>
  <si>
    <t xml:space="preserve"> EDITH REESE</t>
  </si>
  <si>
    <t xml:space="preserve"> MICHAEL CASTILLO</t>
  </si>
  <si>
    <t xml:space="preserve"> JENNIFER ROSE</t>
  </si>
  <si>
    <t xml:space="preserve"> JULIE SCHOENFELD</t>
  </si>
  <si>
    <t xml:space="preserve"> CASSANDRA ALEXANDER</t>
  </si>
  <si>
    <t xml:space="preserve"> CARLA CALDERON</t>
  </si>
  <si>
    <t xml:space="preserve"> MONICA VEGA</t>
  </si>
  <si>
    <t xml:space="preserve"> SARA SAGHIZADEH</t>
  </si>
  <si>
    <t xml:space="preserve"> HOLLY DEPTULA</t>
  </si>
  <si>
    <t xml:space="preserve"> ROBERTA BARNES</t>
  </si>
  <si>
    <t xml:space="preserve"> CRUZ CASTANON</t>
  </si>
  <si>
    <t xml:space="preserve"> PATRICK DORAN</t>
  </si>
  <si>
    <t xml:space="preserve"> ELIZABETH SMITH</t>
  </si>
  <si>
    <t xml:space="preserve"> ARIANA MAYA</t>
  </si>
  <si>
    <t xml:space="preserve"> SARITA GUERRERO</t>
  </si>
  <si>
    <t xml:space="preserve"> JENNIFER WHITLEY</t>
  </si>
  <si>
    <t xml:space="preserve"> MYRNA ALLEN</t>
  </si>
  <si>
    <t xml:space="preserve"> KAVALJEET SINGH</t>
  </si>
  <si>
    <t xml:space="preserve"> KAREN ORELLANA</t>
  </si>
  <si>
    <t xml:space="preserve"> SANGHEE KIM</t>
  </si>
  <si>
    <t xml:space="preserve"> SHELDON BROWN</t>
  </si>
  <si>
    <t xml:space="preserve"> SHERYMER COPON</t>
  </si>
  <si>
    <t xml:space="preserve"> ZAMECIA MC CORVEY</t>
  </si>
  <si>
    <t xml:space="preserve"> DIANE KEALOHA</t>
  </si>
  <si>
    <t xml:space="preserve"> META MAM</t>
  </si>
  <si>
    <t xml:space="preserve"> LISA PEREZ</t>
  </si>
  <si>
    <t xml:space="preserve"> VERONICA RICCI</t>
  </si>
  <si>
    <t xml:space="preserve"> ANNIE KWANDIAZ</t>
  </si>
  <si>
    <t xml:space="preserve"> SIDNEY JACOBS</t>
  </si>
  <si>
    <t xml:space="preserve"> ALEXANDER SAGE</t>
  </si>
  <si>
    <t xml:space="preserve"> ZAAREH MANASSIAN</t>
  </si>
  <si>
    <t xml:space="preserve"> DIANA ARREDONDO</t>
  </si>
  <si>
    <t xml:space="preserve"> BEHSHID NICKPAY</t>
  </si>
  <si>
    <t xml:space="preserve"> DEANNA LAPEN</t>
  </si>
  <si>
    <t xml:space="preserve"> ELISABETH MC MAHON</t>
  </si>
  <si>
    <t xml:space="preserve"> DIANA KOZLOWSKI</t>
  </si>
  <si>
    <t xml:space="preserve"> LUPE ALMANZA</t>
  </si>
  <si>
    <t xml:space="preserve"> JESSICA ANASTACIO</t>
  </si>
  <si>
    <t xml:space="preserve"> SANDRA GEORGE</t>
  </si>
  <si>
    <t xml:space="preserve"> CINDY CHANG LEE</t>
  </si>
  <si>
    <t xml:space="preserve"> STACY WEISS</t>
  </si>
  <si>
    <t xml:space="preserve"> ANGELICA CONTRERAS</t>
  </si>
  <si>
    <t xml:space="preserve"> CAROL BREAUX</t>
  </si>
  <si>
    <t xml:space="preserve"> VALERIE IMBRIALE</t>
  </si>
  <si>
    <t xml:space="preserve"> DIANA GORELIK</t>
  </si>
  <si>
    <t xml:space="preserve"> NICOLE PORTUGAL</t>
  </si>
  <si>
    <t xml:space="preserve"> LINDA DE LEON RODRIGUEZ</t>
  </si>
  <si>
    <t xml:space="preserve"> KIMMEKA MAYBEE</t>
  </si>
  <si>
    <t xml:space="preserve"> MARTHA LEOS</t>
  </si>
  <si>
    <t xml:space="preserve"> ADRIANA VENEGAS</t>
  </si>
  <si>
    <t xml:space="preserve"> MARJORIE TARDIO</t>
  </si>
  <si>
    <t xml:space="preserve"> SHEILA SHORTT</t>
  </si>
  <si>
    <t xml:space="preserve"> AUXILIO SOTO</t>
  </si>
  <si>
    <t xml:space="preserve"> SANG CHO</t>
  </si>
  <si>
    <t xml:space="preserve"> ISABEL CHUDICEK</t>
  </si>
  <si>
    <t xml:space="preserve"> CARISSA DURAN</t>
  </si>
  <si>
    <t xml:space="preserve"> TANIA NAZARI</t>
  </si>
  <si>
    <t xml:space="preserve"> TINA HAYMOND</t>
  </si>
  <si>
    <t xml:space="preserve"> IVY DUCKWORTH</t>
  </si>
  <si>
    <t xml:space="preserve"> MICHIKO OKAMOTO</t>
  </si>
  <si>
    <t xml:space="preserve"> GURINDERPAL GILL</t>
  </si>
  <si>
    <t xml:space="preserve"> LANG LIM</t>
  </si>
  <si>
    <t xml:space="preserve"> NORMAN THOMAS</t>
  </si>
  <si>
    <t xml:space="preserve"> BETH TURNER</t>
  </si>
  <si>
    <t xml:space="preserve"> MAYRA ARREOLA</t>
  </si>
  <si>
    <t xml:space="preserve"> KRISTINE MORITA</t>
  </si>
  <si>
    <t xml:space="preserve"> PATRICIA GOMEZ BOTELLO</t>
  </si>
  <si>
    <t xml:space="preserve"> KATALIN DOLINSKY</t>
  </si>
  <si>
    <t xml:space="preserve"> CARITINA VELASCO</t>
  </si>
  <si>
    <t xml:space="preserve"> MARCELA CAMACHO</t>
  </si>
  <si>
    <t xml:space="preserve"> VY NGUYEN</t>
  </si>
  <si>
    <t xml:space="preserve"> LAURA INTERIANO</t>
  </si>
  <si>
    <t xml:space="preserve"> NINVA SIMON</t>
  </si>
  <si>
    <t xml:space="preserve"> KYOSHIKO TAMANAHA</t>
  </si>
  <si>
    <t xml:space="preserve"> SASHA MOLINELLI</t>
  </si>
  <si>
    <t xml:space="preserve"> DALILA ONTIVEROS</t>
  </si>
  <si>
    <t xml:space="preserve"> JOHN SANTOSO</t>
  </si>
  <si>
    <t xml:space="preserve"> NORMA COLON</t>
  </si>
  <si>
    <t xml:space="preserve"> MARISSA CASTRO</t>
  </si>
  <si>
    <t xml:space="preserve"> KOURTNEY TAYLOR</t>
  </si>
  <si>
    <t xml:space="preserve"> LIANE VELAZQUEZ</t>
  </si>
  <si>
    <t xml:space="preserve"> LUZ PENA RIVERA</t>
  </si>
  <si>
    <t xml:space="preserve"> JEREMY KAPLAN</t>
  </si>
  <si>
    <t xml:space="preserve"> LILIA RODDIS</t>
  </si>
  <si>
    <t xml:space="preserve"> GLORIA ALDANA AHUMADA</t>
  </si>
  <si>
    <t xml:space="preserve"> MONIQUE POCASANGRE</t>
  </si>
  <si>
    <t xml:space="preserve"> KELLY ROSEN</t>
  </si>
  <si>
    <t xml:space="preserve"> STEVEN TERRY</t>
  </si>
  <si>
    <t xml:space="preserve"> SUSAN WILLIAMS</t>
  </si>
  <si>
    <t xml:space="preserve"> AMOS SMITH</t>
  </si>
  <si>
    <t xml:space="preserve"> KENDREA HART</t>
  </si>
  <si>
    <t xml:space="preserve"> MICHELLE BONNER</t>
  </si>
  <si>
    <t xml:space="preserve"> ALEJANDRO MENDOZA</t>
  </si>
  <si>
    <t xml:space="preserve"> DREW TOWNSEND</t>
  </si>
  <si>
    <t xml:space="preserve"> YVETTE MACHUCA</t>
  </si>
  <si>
    <t xml:space="preserve"> JODI BERNARD</t>
  </si>
  <si>
    <t xml:space="preserve"> YA LANDA HARRIS</t>
  </si>
  <si>
    <t xml:space="preserve"> ELY RODRIGUEZ</t>
  </si>
  <si>
    <t xml:space="preserve"> ELIZABETH MUSNICKY</t>
  </si>
  <si>
    <t xml:space="preserve"> LORI PANGANIBAN</t>
  </si>
  <si>
    <t xml:space="preserve"> JULIE ARCIAGA</t>
  </si>
  <si>
    <t xml:space="preserve"> HASMIG BARSAM</t>
  </si>
  <si>
    <t xml:space="preserve"> LUCILE REAM</t>
  </si>
  <si>
    <t xml:space="preserve"> CHRISTOPHER VANEK</t>
  </si>
  <si>
    <t xml:space="preserve"> ESMERALDA CASTRO</t>
  </si>
  <si>
    <t xml:space="preserve"> DIONNE WASHINGTON DENNY</t>
  </si>
  <si>
    <t xml:space="preserve"> SONIA VALENCIA</t>
  </si>
  <si>
    <t xml:space="preserve"> NINA B KIRBY TAYLOR</t>
  </si>
  <si>
    <t xml:space="preserve"> CARMELA NICHOLSON THOMAS</t>
  </si>
  <si>
    <t xml:space="preserve"> HOWARD MISHKIN</t>
  </si>
  <si>
    <t xml:space="preserve"> VALERIE GANGUIN</t>
  </si>
  <si>
    <t xml:space="preserve"> DANIEL FELDMAN</t>
  </si>
  <si>
    <t xml:space="preserve"> NEGAR ZIVARI</t>
  </si>
  <si>
    <t xml:space="preserve"> SHARONA YAMINI</t>
  </si>
  <si>
    <t xml:space="preserve"> MARILYN BERMUDEZ ALONSO</t>
  </si>
  <si>
    <t xml:space="preserve"> DESIREE FREUDIGER BULPITT</t>
  </si>
  <si>
    <t xml:space="preserve"> LAUREN KOETTING</t>
  </si>
  <si>
    <t xml:space="preserve"> ALYA SAMPLE</t>
  </si>
  <si>
    <t xml:space="preserve"> TIMOTHY TAYLOR</t>
  </si>
  <si>
    <t xml:space="preserve"> DEBORAH GLEZER</t>
  </si>
  <si>
    <t xml:space="preserve"> MARY ELLEN ZIGRANG</t>
  </si>
  <si>
    <t xml:space="preserve"> JOANNA GALEAZZI FLORES</t>
  </si>
  <si>
    <t xml:space="preserve"> JULIA DALTON</t>
  </si>
  <si>
    <t xml:space="preserve"> NICOLE PARHAM</t>
  </si>
  <si>
    <t xml:space="preserve"> SAM SCHWARZMER</t>
  </si>
  <si>
    <t xml:space="preserve"> CAROL DRAINUDEL</t>
  </si>
  <si>
    <t xml:space="preserve"> SARAH WEBB</t>
  </si>
  <si>
    <t xml:space="preserve"> LAURA LOPEZ</t>
  </si>
  <si>
    <t xml:space="preserve"> MARIA YOCUM</t>
  </si>
  <si>
    <t xml:space="preserve"> HENGAMEH MISSAGHI</t>
  </si>
  <si>
    <t xml:space="preserve"> LAURIE BERNHARD</t>
  </si>
  <si>
    <t xml:space="preserve"> JOHN BYRNE</t>
  </si>
  <si>
    <t xml:space="preserve"> EMILY HORNE</t>
  </si>
  <si>
    <t xml:space="preserve"> TAO LIN CHANG</t>
  </si>
  <si>
    <t xml:space="preserve"> JUAN MORALES</t>
  </si>
  <si>
    <t xml:space="preserve"> HANNAH HAYES</t>
  </si>
  <si>
    <t xml:space="preserve"> ALYSSA PETERSON</t>
  </si>
  <si>
    <t xml:space="preserve"> KARA LEVY</t>
  </si>
  <si>
    <t xml:space="preserve"> KATHRYN JACKSON</t>
  </si>
  <si>
    <t xml:space="preserve"> BIBLIANA BOVERY</t>
  </si>
  <si>
    <t xml:space="preserve"> NATASHIA NICOLAS</t>
  </si>
  <si>
    <t xml:space="preserve"> MARIO VALENZUELA</t>
  </si>
  <si>
    <t xml:space="preserve"> ROY SUGAHARA</t>
  </si>
  <si>
    <t xml:space="preserve"> HEATHER BRAMBLE IGORI</t>
  </si>
  <si>
    <t xml:space="preserve"> SANDRA RODRIGUEZ</t>
  </si>
  <si>
    <t xml:space="preserve"> MARC OSADCHEY</t>
  </si>
  <si>
    <t xml:space="preserve"> GRACE NOH</t>
  </si>
  <si>
    <t xml:space="preserve"> NANCY RAMIREZ ORTIZ</t>
  </si>
  <si>
    <t xml:space="preserve"> AMANDA ACHEN</t>
  </si>
  <si>
    <t xml:space="preserve"> REYMUNDO VERASTEGUI</t>
  </si>
  <si>
    <t xml:space="preserve"> NANCY DALY</t>
  </si>
  <si>
    <t xml:space="preserve"> BERTHA JIMENEZ</t>
  </si>
  <si>
    <t xml:space="preserve"> LILIANA GONZALES</t>
  </si>
  <si>
    <t xml:space="preserve"> NAZELI ANTIKYAN</t>
  </si>
  <si>
    <t xml:space="preserve"> DIANA ESHOM</t>
  </si>
  <si>
    <t xml:space="preserve"> ROSA PINEDA</t>
  </si>
  <si>
    <t xml:space="preserve"> RHONDA SOLOMON</t>
  </si>
  <si>
    <t xml:space="preserve"> MICHELLE QUIROZ</t>
  </si>
  <si>
    <t xml:space="preserve"> CHRISTINA THYMES</t>
  </si>
  <si>
    <t xml:space="preserve"> TOHFEH YADEGAR</t>
  </si>
  <si>
    <t xml:space="preserve"> AZUCENA GOMEZ</t>
  </si>
  <si>
    <t xml:space="preserve"> EDYN FION CONSTANZA</t>
  </si>
  <si>
    <t xml:space="preserve"> DENISE PEREZ</t>
  </si>
  <si>
    <t xml:space="preserve"> JOANA TROCAN GARRETT</t>
  </si>
  <si>
    <t xml:space="preserve"> MARIA NAVARRO</t>
  </si>
  <si>
    <t xml:space="preserve"> DALIA SEDRAK</t>
  </si>
  <si>
    <t xml:space="preserve"> ROSALINDA SALAZAR</t>
  </si>
  <si>
    <t xml:space="preserve"> MORGAN ALLEN</t>
  </si>
  <si>
    <t xml:space="preserve"> MIREYA LOPEZ</t>
  </si>
  <si>
    <t xml:space="preserve"> MARTHA VILLEGAS</t>
  </si>
  <si>
    <t xml:space="preserve"> MARISELA RODRIGUEZ MARQUEZ</t>
  </si>
  <si>
    <t xml:space="preserve"> ELLEN HERNDON</t>
  </si>
  <si>
    <t xml:space="preserve"> DOLORES MATA</t>
  </si>
  <si>
    <t xml:space="preserve"> LORI TAKATANI HARA</t>
  </si>
  <si>
    <t xml:space="preserve"> VIRGINIA LANCASTER</t>
  </si>
  <si>
    <t xml:space="preserve"> MAYRA MORENO</t>
  </si>
  <si>
    <t xml:space="preserve"> TERESA ALPUERTO</t>
  </si>
  <si>
    <t xml:space="preserve"> MOLLY ONSTINE</t>
  </si>
  <si>
    <t xml:space="preserve"> GEMA BENITEZ</t>
  </si>
  <si>
    <t xml:space="preserve"> CRYSTAL YIM</t>
  </si>
  <si>
    <t xml:space="preserve"> SAMANTHA HILL</t>
  </si>
  <si>
    <t xml:space="preserve"> AARON SOCIE</t>
  </si>
  <si>
    <t xml:space="preserve"> PETROS BAKALYAN</t>
  </si>
  <si>
    <t xml:space="preserve"> ANGELA HAWKINS</t>
  </si>
  <si>
    <t xml:space="preserve"> CAROL WILSON MITCHELL</t>
  </si>
  <si>
    <t xml:space="preserve"> TRENEKIA GILMORE</t>
  </si>
  <si>
    <t xml:space="preserve"> KATHRYN PIERSON</t>
  </si>
  <si>
    <t xml:space="preserve"> ALICIA GARCIA</t>
  </si>
  <si>
    <t xml:space="preserve"> MARCELLA LIGHTFOOT</t>
  </si>
  <si>
    <t xml:space="preserve"> ELIZABETH ELSKY</t>
  </si>
  <si>
    <t xml:space="preserve"> CHRISTINE BERARDO</t>
  </si>
  <si>
    <t xml:space="preserve"> KRISTINA ANTHONY</t>
  </si>
  <si>
    <t xml:space="preserve"> MIGUEL DE LA PENA</t>
  </si>
  <si>
    <t xml:space="preserve"> DANIE MELENDEZ</t>
  </si>
  <si>
    <t xml:space="preserve"> LYDIA JIMENEZ</t>
  </si>
  <si>
    <t xml:space="preserve"> MARITZA MONTERROZA BRUGGER</t>
  </si>
  <si>
    <t xml:space="preserve"> MARY BARRY</t>
  </si>
  <si>
    <t xml:space="preserve"> CARLOS GUERRERO</t>
  </si>
  <si>
    <t xml:space="preserve"> FABIANA LAMM</t>
  </si>
  <si>
    <t xml:space="preserve"> MORGAN TEELE</t>
  </si>
  <si>
    <t xml:space="preserve"> ADRIENNE ZURENKO</t>
  </si>
  <si>
    <t xml:space="preserve"> NANCY VELASQUEZ</t>
  </si>
  <si>
    <t xml:space="preserve"> KARI CASTELLANOS</t>
  </si>
  <si>
    <t xml:space="preserve"> LELA BOHANNON</t>
  </si>
  <si>
    <t xml:space="preserve"> MARQUETIA CAMPBELL</t>
  </si>
  <si>
    <t xml:space="preserve"> SHAUNA O'BRIEN</t>
  </si>
  <si>
    <t xml:space="preserve"> JULIO MANZANARES</t>
  </si>
  <si>
    <t xml:space="preserve"> RENA KATZ</t>
  </si>
  <si>
    <t xml:space="preserve"> ANDRE CAESAR</t>
  </si>
  <si>
    <t xml:space="preserve"> MICHELLE FARISH</t>
  </si>
  <si>
    <t xml:space="preserve"> JULIE LEWIS</t>
  </si>
  <si>
    <t xml:space="preserve"> STEPHANIE QUINONEZ</t>
  </si>
  <si>
    <t xml:space="preserve"> KAILEY OLSON</t>
  </si>
  <si>
    <t xml:space="preserve"> ALLISON MCFARLAND</t>
  </si>
  <si>
    <t xml:space="preserve"> LORENA GOMEZ SCHLEY</t>
  </si>
  <si>
    <t xml:space="preserve"> SUSANA MANUEL</t>
  </si>
  <si>
    <t xml:space="preserve"> GABRIEL SANDOVAL</t>
  </si>
  <si>
    <t xml:space="preserve"> MICHELLE RAULD</t>
  </si>
  <si>
    <t xml:space="preserve"> PATRICIA ROSE</t>
  </si>
  <si>
    <t xml:space="preserve"> MICHELLE BAINS</t>
  </si>
  <si>
    <t xml:space="preserve"> CINDY TOLOSA</t>
  </si>
  <si>
    <t xml:space="preserve"> ANNE FLEMING</t>
  </si>
  <si>
    <t xml:space="preserve"> GISELLE DRAGHI</t>
  </si>
  <si>
    <t xml:space="preserve"> JENNA HARRIS</t>
  </si>
  <si>
    <t xml:space="preserve"> ELISA MORA</t>
  </si>
  <si>
    <t xml:space="preserve"> JENNIFER QUEVEDO</t>
  </si>
  <si>
    <t xml:space="preserve"> WENDY SANCHEZ</t>
  </si>
  <si>
    <t xml:space="preserve"> JHENNICK VIANA</t>
  </si>
  <si>
    <t xml:space="preserve"> MARTHA QUEVEDO RUIZ</t>
  </si>
  <si>
    <t xml:space="preserve"> MICHELLE GANTT</t>
  </si>
  <si>
    <t xml:space="preserve"> LAUREN JACKSON</t>
  </si>
  <si>
    <t xml:space="preserve"> KATHERINE KONG</t>
  </si>
  <si>
    <t xml:space="preserve"> GINA LAMMENS</t>
  </si>
  <si>
    <t xml:space="preserve"> WHITNEY BURKE</t>
  </si>
  <si>
    <t xml:space="preserve"> JANELLE SIT</t>
  </si>
  <si>
    <t xml:space="preserve"> STACEY GABRIEL</t>
  </si>
  <si>
    <t xml:space="preserve"> ANGALEE GOMEZ</t>
  </si>
  <si>
    <t xml:space="preserve"> ANTHONY FUAD</t>
  </si>
  <si>
    <t xml:space="preserve"> LUCILA OSUNA CASTRO</t>
  </si>
  <si>
    <t xml:space="preserve"> GINA BROWNE</t>
  </si>
  <si>
    <t xml:space="preserve"> REBECA RUIZ</t>
  </si>
  <si>
    <t xml:space="preserve"> ANDREW ESTRADA</t>
  </si>
  <si>
    <t xml:space="preserve"> LISA SANDLER</t>
  </si>
  <si>
    <t xml:space="preserve"> ASHLEY LAUCIS</t>
  </si>
  <si>
    <t xml:space="preserve"> BRYANT SALVATIERRA</t>
  </si>
  <si>
    <t xml:space="preserve"> BEATRIZ RODRIGUEZ</t>
  </si>
  <si>
    <t xml:space="preserve"> NANCY GOMEZ</t>
  </si>
  <si>
    <t xml:space="preserve"> NOHEMI LUCERO</t>
  </si>
  <si>
    <t xml:space="preserve"> MARIA LEON</t>
  </si>
  <si>
    <t xml:space="preserve"> VIVIAN CRUZ</t>
  </si>
  <si>
    <t xml:space="preserve"> MIREYA DEL CID</t>
  </si>
  <si>
    <t xml:space="preserve"> BELEN PEREZ</t>
  </si>
  <si>
    <t xml:space="preserve"> JESLYN KOLLING</t>
  </si>
  <si>
    <t xml:space="preserve"> SHAYLA JOHNSON</t>
  </si>
  <si>
    <t xml:space="preserve"> DANIELLE MARON</t>
  </si>
  <si>
    <t xml:space="preserve"> MICHELLE MORALES</t>
  </si>
  <si>
    <t xml:space="preserve"> JAIME DE MELLO</t>
  </si>
  <si>
    <t xml:space="preserve"> SIMONNE FEINER</t>
  </si>
  <si>
    <t xml:space="preserve"> MONICA FELIX</t>
  </si>
  <si>
    <t xml:space="preserve"> CASSANDRA VOLPE</t>
  </si>
  <si>
    <t xml:space="preserve"> LUISA GONZALEZ</t>
  </si>
  <si>
    <t xml:space="preserve"> JACQUELINE PREZIOSA</t>
  </si>
  <si>
    <t xml:space="preserve"> SARAH KIM</t>
  </si>
  <si>
    <t xml:space="preserve"> HAYLEA DRYSDALE</t>
  </si>
  <si>
    <t xml:space="preserve"> SARAH MANSON</t>
  </si>
  <si>
    <t xml:space="preserve"> LUCIA JAMIESON</t>
  </si>
  <si>
    <t xml:space="preserve"> ABISOLA OSENI</t>
  </si>
  <si>
    <t xml:space="preserve"> RITCHIE GUZMAN</t>
  </si>
  <si>
    <t xml:space="preserve"> SHANNON CHRISTENSEN</t>
  </si>
  <si>
    <t xml:space="preserve"> IVAN SILVA</t>
  </si>
  <si>
    <t xml:space="preserve"> ARIANNA LOPEZ</t>
  </si>
  <si>
    <t xml:space="preserve"> DIANA MIKETTA</t>
  </si>
  <si>
    <t xml:space="preserve"> CARLY OLSON</t>
  </si>
  <si>
    <t xml:space="preserve"> ALLISON JONES</t>
  </si>
  <si>
    <t xml:space="preserve"> CAROLINA RUIZ DE LEON</t>
  </si>
  <si>
    <t xml:space="preserve"> TARA TOWNSEND</t>
  </si>
  <si>
    <t xml:space="preserve"> CHRISTINA TRAN</t>
  </si>
  <si>
    <t xml:space="preserve"> ALEXANDRA ACHESON</t>
  </si>
  <si>
    <t xml:space="preserve"> MONICA SOLERA</t>
  </si>
  <si>
    <t xml:space="preserve"> MICHAEL GARCIA</t>
  </si>
  <si>
    <t xml:space="preserve"> ARIELLE KENDRICK</t>
  </si>
  <si>
    <t xml:space="preserve"> FRANCINE VIZCARRA</t>
  </si>
  <si>
    <t xml:space="preserve"> ERICA SALZMAN</t>
  </si>
  <si>
    <t xml:space="preserve"> MARTHA MCMAHON</t>
  </si>
  <si>
    <t xml:space="preserve"> ROCHELLE TERMAN</t>
  </si>
  <si>
    <t xml:space="preserve"> RYAN BYRNE</t>
  </si>
  <si>
    <t xml:space="preserve"> CRISTINA RUIZ</t>
  </si>
  <si>
    <t xml:space="preserve"> CHRISTINA RODRIGUEZ</t>
  </si>
  <si>
    <t>10397 - TSP-PPS</t>
  </si>
  <si>
    <t>10183 - Targeted Student Population</t>
  </si>
  <si>
    <t>11142 - School Community Budget-Reg Sc</t>
  </si>
  <si>
    <t>12182 - SpEd-Preschool Services</t>
  </si>
  <si>
    <t>13938 - Donation Account</t>
  </si>
  <si>
    <t>11168 - Gifted Prog-Sal/Ben/Transp-Sch</t>
  </si>
  <si>
    <t>7S046** - CE-NCLB T1 Schools</t>
  </si>
  <si>
    <t>7T192 - College Readiness Block Grant</t>
  </si>
  <si>
    <t>14242 - SDEP Proceeds Film/Photo Rentals</t>
  </si>
  <si>
    <t>7T188 - School Improvement Grant Coh 4</t>
  </si>
  <si>
    <t>PROGRAM</t>
  </si>
  <si>
    <t>10400 - TSP - Investments</t>
  </si>
  <si>
    <t>11157 - SpEd:MentalHlth-State-Sch</t>
  </si>
  <si>
    <t>11537 - Stu Hlth Serv-Schs</t>
  </si>
  <si>
    <t>12082 - SpEd-Psychologists</t>
  </si>
  <si>
    <t>12538 - SDEP-Donations-Spec Educ</t>
  </si>
  <si>
    <t>12662 - Medi-Cal LEA Svc Provdr-N-Sch</t>
  </si>
  <si>
    <t>13027 - General Fund School Program</t>
  </si>
  <si>
    <t>13233 - Support to Sp Ed School</t>
  </si>
  <si>
    <t>13723 - Chrter Sch Categorical Blk Grant</t>
  </si>
  <si>
    <t>13724 - Charter School Allocation-In lieu of EIA</t>
  </si>
  <si>
    <t>13986 - School Determined Need</t>
  </si>
  <si>
    <t>14154 - TIIPG-Magnet Schools Discretionary</t>
  </si>
  <si>
    <t>70S46** - CE-NCLB T1 Schools</t>
  </si>
  <si>
    <t>7S197 - Preschool Expansion Grant</t>
  </si>
  <si>
    <t>7V855 - NCLB:TI Sch Improvement Cohort 3-Sch</t>
  </si>
  <si>
    <t>Principal’s Name</t>
  </si>
  <si>
    <r>
      <rPr>
        <b/>
        <sz val="12"/>
        <color theme="1"/>
        <rFont val="Calibri"/>
        <family val="2"/>
        <scheme val="minor"/>
      </rPr>
      <t>Step 3:</t>
    </r>
    <r>
      <rPr>
        <sz val="12"/>
        <color theme="1"/>
        <rFont val="Calibri"/>
        <family val="2"/>
        <scheme val="minor"/>
      </rPr>
      <t xml:space="preserve"> Click the appropriate checkbox if Requesting a change in School Psychologist or if New Position.</t>
    </r>
  </si>
  <si>
    <r>
      <rPr>
        <b/>
        <sz val="12"/>
        <color theme="1"/>
        <rFont val="Calibri"/>
        <family val="2"/>
        <scheme val="minor"/>
      </rPr>
      <t>Step 4:</t>
    </r>
    <r>
      <rPr>
        <sz val="12"/>
        <color theme="1"/>
        <rFont val="Calibri"/>
        <family val="2"/>
        <scheme val="minor"/>
      </rPr>
      <t xml:space="preserve"> Complete the Funding Program Table by deciding the total FTE to purchase and which program(s) will fund the additional time. </t>
    </r>
  </si>
  <si>
    <r>
      <rPr>
        <b/>
        <sz val="12"/>
        <color theme="1"/>
        <rFont val="Calibri"/>
        <family val="2"/>
        <scheme val="minor"/>
      </rPr>
      <t>Step 5:</t>
    </r>
    <r>
      <rPr>
        <sz val="12"/>
        <color theme="1"/>
        <rFont val="Calibri"/>
        <family val="2"/>
        <scheme val="minor"/>
      </rPr>
      <t xml:space="preserve"> Print Principal's name.  Sign and date the purchase form.</t>
    </r>
  </si>
  <si>
    <r>
      <rPr>
        <b/>
        <sz val="12"/>
        <color theme="1"/>
        <rFont val="Calibri"/>
        <family val="2"/>
        <scheme val="minor"/>
      </rPr>
      <t>Step 6:</t>
    </r>
    <r>
      <rPr>
        <sz val="12"/>
        <color theme="1"/>
        <rFont val="Calibri"/>
        <family val="2"/>
        <scheme val="minor"/>
      </rPr>
      <t xml:space="preserve"> Mail the original form to the Psychological Services Administrative Coordinator in your Special Education Service Center (SESC).</t>
    </r>
  </si>
  <si>
    <r>
      <rPr>
        <b/>
        <sz val="12"/>
        <color theme="1"/>
        <rFont val="Calibri"/>
        <family val="2"/>
        <scheme val="minor"/>
      </rPr>
      <t>Step 2:</t>
    </r>
    <r>
      <rPr>
        <sz val="12"/>
        <color theme="1"/>
        <rFont val="Calibri"/>
        <family val="2"/>
        <scheme val="minor"/>
      </rPr>
      <t xml:space="preserve"> Select the name of the School Psychologist from drop-down menu (click button) by Last, First Name or enter it if requesting a </t>
    </r>
  </si>
  <si>
    <t xml:space="preserve">                 specific psychologist not on list.  Leave blank if no preference.</t>
  </si>
  <si>
    <r>
      <rPr>
        <b/>
        <sz val="11"/>
        <color theme="1"/>
        <rFont val="Calibri"/>
        <family val="2"/>
        <scheme val="minor"/>
      </rPr>
      <t>c.</t>
    </r>
    <r>
      <rPr>
        <sz val="11"/>
        <color theme="1"/>
        <rFont val="Calibri"/>
        <family val="2"/>
        <scheme val="minor"/>
      </rPr>
      <t xml:space="preserve">  For other program(s), select from drop-down menu (click button) or enter the program code that will be used to fund the additional time (such as 7S046, 10183, etc.) in the blank columns (highlighted in gray) under "Choose another program, if needed". </t>
    </r>
  </si>
  <si>
    <r>
      <t>* Use</t>
    </r>
    <r>
      <rPr>
        <sz val="8"/>
        <color theme="1"/>
        <rFont val="Calibri"/>
        <family val="2"/>
        <scheme val="minor"/>
      </rPr>
      <t> </t>
    </r>
    <r>
      <rPr>
        <sz val="10"/>
        <color theme="1"/>
        <rFont val="Calibri"/>
        <family val="2"/>
        <scheme val="minor"/>
      </rPr>
      <t xml:space="preserve"> Budget Item Number when processing budget adjustments.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</si>
</sst>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_(&quot;$&quot;* \(#,##0.00\);_(&quot;$&quot;* &quot;-&quot;??_);_(@_)"/>
    <numFmt numFmtId="43" formatCode="_(* #,##0.00_);_(* \(#,##0.00\);_(* &quot;-&quot;??_);_(@_)"/>
    <numFmt numFmtId="164" formatCode="&quot;$&quot;#,##0\ ;\(&quot;$&quot;#,##0\)"/>
    <numFmt numFmtId="165" formatCode="_(&quot;$&quot;* #,##0_);_(&quot;$&quot;* \(#,##0\);_(&quot;$&quot;* &quot;-&quot;??_);_(@_)"/>
    <numFmt numFmtId="166" formatCode="0.0"/>
    <numFmt numFmtId="167" formatCode="_(* #,##0_);_(* \(#,##0\);_(* &quot;-&quot;??_);_(@_)"/>
    <numFmt numFmtId="168" formatCode="###0;###0"/>
    <numFmt numFmtId="169" formatCode="0.000%"/>
    <numFmt numFmtId="170" formatCode="&quot;$&quot;#,##0.00"/>
    <numFmt numFmtId="171" formatCode="0.000"/>
    <numFmt numFmtId="172" formatCode="0.0000"/>
    <numFmt numFmtId="173" formatCode="&quot;$&quot;#,##0"/>
  </numFmts>
  <fonts count="84" x14ac:knownFonts="1">
    <font>
      <sz val="11"/>
      <color theme="1"/>
      <name val="Calibri"/>
      <family val="2"/>
      <scheme val="minor"/>
    </font>
    <font>
      <sz val="10"/>
      <name val="Arial"/>
      <family val="2"/>
    </font>
    <font>
      <sz val="10"/>
      <name val="Arial"/>
      <family val="2"/>
    </font>
    <font>
      <sz val="10"/>
      <color indexed="24"/>
      <name val="Arial"/>
      <family val="2"/>
    </font>
    <font>
      <b/>
      <sz val="11"/>
      <color theme="1"/>
      <name val="Calibri"/>
      <family val="2"/>
      <scheme val="minor"/>
    </font>
    <font>
      <sz val="11"/>
      <color rgb="FF000000"/>
      <name val="Calibri"/>
      <family val="2"/>
      <scheme val="minor"/>
    </font>
    <font>
      <b/>
      <sz val="12"/>
      <color rgb="FF000000"/>
      <name val="Calibri"/>
      <family val="2"/>
      <scheme val="minor"/>
    </font>
    <font>
      <b/>
      <sz val="12"/>
      <color theme="1"/>
      <name val="Calibri"/>
      <family val="2"/>
      <scheme val="minor"/>
    </font>
    <font>
      <sz val="11"/>
      <color theme="1"/>
      <name val="Calibri"/>
      <family val="2"/>
      <scheme val="minor"/>
    </font>
    <font>
      <sz val="11"/>
      <color rgb="FF3F3F76"/>
      <name val="Calibri"/>
      <family val="2"/>
      <scheme val="minor"/>
    </font>
    <font>
      <b/>
      <sz val="11"/>
      <color theme="1"/>
      <name val="Segoe UI"/>
      <family val="2"/>
    </font>
    <font>
      <sz val="10"/>
      <color theme="1"/>
      <name val="Segoe UI"/>
      <family val="2"/>
    </font>
    <font>
      <b/>
      <sz val="10"/>
      <color theme="1"/>
      <name val="Segoe UI"/>
      <family val="2"/>
    </font>
    <font>
      <b/>
      <sz val="11"/>
      <color rgb="FF3F3F76"/>
      <name val="Calibri"/>
      <family val="2"/>
      <scheme val="minor"/>
    </font>
    <font>
      <sz val="10"/>
      <name val="Lucida Console"/>
      <family val="3"/>
    </font>
    <font>
      <sz val="11"/>
      <color indexed="8"/>
      <name val="Calibri"/>
      <family val="2"/>
    </font>
    <font>
      <sz val="10"/>
      <color theme="1"/>
      <name val="Calibri"/>
      <family val="2"/>
      <scheme val="minor"/>
    </font>
    <font>
      <sz val="12"/>
      <color theme="1"/>
      <name val="Calibri"/>
      <family val="2"/>
      <scheme val="minor"/>
    </font>
    <font>
      <b/>
      <sz val="10"/>
      <color theme="1"/>
      <name val="Calibri"/>
      <family val="2"/>
      <scheme val="minor"/>
    </font>
    <font>
      <sz val="10"/>
      <color rgb="FF000000"/>
      <name val="Calibri"/>
      <family val="2"/>
      <scheme val="minor"/>
    </font>
    <font>
      <b/>
      <sz val="11"/>
      <color rgb="FF000000"/>
      <name val="Calibri"/>
      <family val="2"/>
      <scheme val="minor"/>
    </font>
    <font>
      <b/>
      <sz val="12"/>
      <color rgb="FFFF0000"/>
      <name val="Calibri"/>
      <family val="2"/>
      <scheme val="minor"/>
    </font>
    <font>
      <b/>
      <sz val="14"/>
      <color theme="1"/>
      <name val="Calibri"/>
      <family val="2"/>
      <scheme val="minor"/>
    </font>
    <font>
      <sz val="14"/>
      <color theme="1"/>
      <name val="Arial"/>
      <family val="2"/>
    </font>
    <font>
      <sz val="14"/>
      <color theme="1"/>
      <name val="Calibri"/>
      <family val="2"/>
      <scheme val="minor"/>
    </font>
    <font>
      <b/>
      <sz val="12"/>
      <color theme="1"/>
      <name val="Arial"/>
      <family val="2"/>
    </font>
    <font>
      <b/>
      <sz val="14"/>
      <color rgb="FFFF0000"/>
      <name val="Calibri"/>
      <family val="2"/>
      <scheme val="minor"/>
    </font>
    <font>
      <b/>
      <sz val="15"/>
      <name val="Calibri"/>
      <family val="2"/>
      <scheme val="minor"/>
    </font>
    <font>
      <b/>
      <sz val="14"/>
      <name val="Calibri"/>
      <family val="2"/>
      <scheme val="minor"/>
    </font>
    <font>
      <sz val="11"/>
      <name val="Arial"/>
      <family val="2"/>
    </font>
    <font>
      <b/>
      <sz val="13"/>
      <name val="Calibri"/>
      <family val="2"/>
      <scheme val="minor"/>
    </font>
    <font>
      <b/>
      <sz val="12"/>
      <name val="Calibri"/>
      <family val="2"/>
      <scheme val="minor"/>
    </font>
    <font>
      <sz val="11"/>
      <name val="Calibri"/>
      <family val="2"/>
      <scheme val="minor"/>
    </font>
    <font>
      <sz val="10"/>
      <name val="Calibri"/>
      <family val="2"/>
      <scheme val="minor"/>
    </font>
    <font>
      <b/>
      <i/>
      <sz val="11"/>
      <name val="Calibri"/>
      <family val="2"/>
      <scheme val="minor"/>
    </font>
    <font>
      <i/>
      <sz val="11"/>
      <name val="Calibri"/>
      <family val="2"/>
      <scheme val="minor"/>
    </font>
    <font>
      <b/>
      <sz val="11"/>
      <name val="Calibri"/>
      <family val="2"/>
      <scheme val="minor"/>
    </font>
    <font>
      <b/>
      <sz val="10"/>
      <color rgb="FF000000"/>
      <name val="Calibri"/>
      <family val="2"/>
      <scheme val="minor"/>
    </font>
    <font>
      <b/>
      <sz val="10"/>
      <name val="Calibri"/>
      <family val="2"/>
      <scheme val="minor"/>
    </font>
    <font>
      <b/>
      <u/>
      <sz val="11"/>
      <name val="Calibri"/>
      <family val="2"/>
      <scheme val="minor"/>
    </font>
    <font>
      <u/>
      <sz val="11"/>
      <color theme="10"/>
      <name val="Calibri"/>
      <family val="2"/>
      <scheme val="minor"/>
    </font>
    <font>
      <b/>
      <sz val="16"/>
      <name val="Calibri"/>
      <family val="2"/>
      <scheme val="minor"/>
    </font>
    <font>
      <b/>
      <sz val="13"/>
      <color rgb="FFFF0000"/>
      <name val="Calibri"/>
      <family val="2"/>
      <scheme val="minor"/>
    </font>
    <font>
      <b/>
      <sz val="11"/>
      <color rgb="FFFF0000"/>
      <name val="Calibri"/>
      <family val="2"/>
      <scheme val="minor"/>
    </font>
    <font>
      <b/>
      <u/>
      <sz val="12"/>
      <color theme="1"/>
      <name val="Calibri"/>
      <family val="2"/>
      <scheme val="minor"/>
    </font>
    <font>
      <sz val="10.5"/>
      <color theme="1"/>
      <name val="Calibri"/>
      <family val="2"/>
      <scheme val="minor"/>
    </font>
    <font>
      <b/>
      <sz val="12.5"/>
      <color theme="1"/>
      <name val="Calibri"/>
      <family val="2"/>
      <scheme val="minor"/>
    </font>
    <font>
      <sz val="11.5"/>
      <color theme="1"/>
      <name val="Calibri"/>
      <family val="2"/>
      <scheme val="minor"/>
    </font>
    <font>
      <sz val="12"/>
      <color rgb="FFFF0000"/>
      <name val="Calibri"/>
      <family val="2"/>
      <scheme val="minor"/>
    </font>
    <font>
      <sz val="12"/>
      <color theme="1"/>
      <name val="Wingdings"/>
      <charset val="2"/>
    </font>
    <font>
      <sz val="12"/>
      <color theme="1"/>
      <name val="Times New Roman"/>
      <family val="1"/>
    </font>
    <font>
      <i/>
      <sz val="12"/>
      <color theme="1"/>
      <name val="Calibri"/>
      <family val="2"/>
      <scheme val="minor"/>
    </font>
    <font>
      <sz val="12"/>
      <name val="Calibri"/>
      <family val="2"/>
      <scheme val="minor"/>
    </font>
    <font>
      <sz val="12"/>
      <name val="Arial"/>
      <family val="2"/>
    </font>
    <font>
      <sz val="11"/>
      <color rgb="FFFF0000"/>
      <name val="Calibri"/>
      <family val="2"/>
      <scheme val="minor"/>
    </font>
    <font>
      <b/>
      <i/>
      <sz val="18"/>
      <color theme="1"/>
      <name val="Calibri"/>
      <family val="2"/>
      <scheme val="minor"/>
    </font>
    <font>
      <b/>
      <i/>
      <sz val="11"/>
      <color theme="1"/>
      <name val="Calibri"/>
      <family val="2"/>
      <scheme val="minor"/>
    </font>
    <font>
      <i/>
      <sz val="11"/>
      <color theme="1"/>
      <name val="Calibri"/>
      <family val="2"/>
      <scheme val="minor"/>
    </font>
    <font>
      <b/>
      <sz val="11"/>
      <color rgb="FF0070C0"/>
      <name val="Calibri"/>
      <family val="2"/>
      <scheme val="minor"/>
    </font>
    <font>
      <b/>
      <sz val="12"/>
      <color rgb="FF00B050"/>
      <name val="Calibri"/>
      <family val="2"/>
      <scheme val="minor"/>
    </font>
    <font>
      <b/>
      <sz val="12"/>
      <color rgb="FF0070C0"/>
      <name val="Calibri"/>
      <family val="2"/>
      <scheme val="minor"/>
    </font>
    <font>
      <i/>
      <sz val="12"/>
      <color rgb="FF000000"/>
      <name val="Calibri"/>
      <family val="2"/>
    </font>
    <font>
      <sz val="12"/>
      <name val="Calibri"/>
      <family val="2"/>
    </font>
    <font>
      <b/>
      <i/>
      <sz val="12"/>
      <color rgb="FF000000"/>
      <name val="Calibri"/>
      <family val="2"/>
    </font>
    <font>
      <sz val="12"/>
      <color rgb="FF000000"/>
      <name val="Calibri"/>
      <family val="2"/>
    </font>
    <font>
      <sz val="12"/>
      <color theme="3" tint="-0.249977111117893"/>
      <name val="Calibri"/>
      <family val="2"/>
      <scheme val="minor"/>
    </font>
    <font>
      <b/>
      <i/>
      <sz val="12"/>
      <color theme="1"/>
      <name val="Calibri"/>
      <family val="2"/>
      <scheme val="minor"/>
    </font>
    <font>
      <sz val="12"/>
      <color theme="3" tint="-0.249977111117893"/>
      <name val="Times New Roman"/>
      <family val="1"/>
    </font>
    <font>
      <i/>
      <sz val="12"/>
      <name val="Calibri"/>
      <family val="2"/>
    </font>
    <font>
      <b/>
      <i/>
      <sz val="12"/>
      <name val="Calibri"/>
      <family val="2"/>
    </font>
    <font>
      <i/>
      <sz val="12"/>
      <name val="Calibri"/>
      <family val="2"/>
      <scheme val="minor"/>
    </font>
    <font>
      <sz val="12"/>
      <color rgb="FFFF0000"/>
      <name val="Times New Roman"/>
      <family val="1"/>
    </font>
    <font>
      <sz val="12"/>
      <color theme="1"/>
      <name val="Calibri"/>
      <family val="2"/>
    </font>
    <font>
      <sz val="12"/>
      <color theme="1"/>
      <name val="Segoe UI"/>
      <family val="2"/>
    </font>
    <font>
      <sz val="10"/>
      <color indexed="8"/>
      <name val="Arial"/>
      <family val="2"/>
    </font>
    <font>
      <sz val="10"/>
      <name val="MS Sans Serif"/>
      <family val="2"/>
    </font>
    <font>
      <sz val="8.5"/>
      <color rgb="FFFF0000"/>
      <name val="Arial"/>
      <family val="2"/>
    </font>
    <font>
      <b/>
      <i/>
      <sz val="11"/>
      <color rgb="FFFF0000"/>
      <name val="Calibri"/>
      <family val="2"/>
      <scheme val="minor"/>
    </font>
    <font>
      <i/>
      <sz val="11"/>
      <color rgb="FFFF0000"/>
      <name val="Calibri"/>
      <family val="2"/>
      <scheme val="minor"/>
    </font>
    <font>
      <strike/>
      <sz val="12"/>
      <color rgb="FFFF0000"/>
      <name val="Calibri"/>
      <family val="2"/>
    </font>
    <font>
      <sz val="12"/>
      <color rgb="FFFF0000"/>
      <name val="Calibri"/>
      <family val="2"/>
    </font>
    <font>
      <sz val="10"/>
      <color rgb="FFFF0000"/>
      <name val="Segoe UI"/>
      <family val="2"/>
    </font>
    <font>
      <b/>
      <sz val="12"/>
      <color theme="1"/>
      <name val="Segoe UI"/>
      <family val="2"/>
    </font>
    <font>
      <sz val="8"/>
      <color theme="1"/>
      <name val="Calibri"/>
      <family val="2"/>
      <scheme val="minor"/>
    </font>
  </fonts>
  <fills count="27">
    <fill>
      <patternFill patternType="none"/>
    </fill>
    <fill>
      <patternFill patternType="gray125"/>
    </fill>
    <fill>
      <patternFill patternType="solid">
        <fgColor theme="3" tint="0.79998168889431442"/>
        <bgColor indexed="64"/>
      </patternFill>
    </fill>
    <fill>
      <patternFill patternType="solid">
        <fgColor rgb="FFFFCC99"/>
      </patternFill>
    </fill>
    <fill>
      <patternFill patternType="solid">
        <fgColor rgb="FFDBE5F1"/>
        <bgColor indexed="64"/>
      </patternFill>
    </fill>
    <fill>
      <patternFill patternType="solid">
        <fgColor rgb="FFFFFF9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indexed="19"/>
        <bgColor indexed="64"/>
      </patternFill>
    </fill>
    <fill>
      <patternFill patternType="solid">
        <fgColor indexed="4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auto="1"/>
      </left>
      <right style="thick">
        <color auto="1"/>
      </right>
      <top style="thick">
        <color auto="1"/>
      </top>
      <bottom style="thick">
        <color auto="1"/>
      </bottom>
      <diagonal/>
    </border>
    <border>
      <left/>
      <right style="thick">
        <color auto="1"/>
      </right>
      <top style="thick">
        <color auto="1"/>
      </top>
      <bottom/>
      <diagonal/>
    </border>
    <border>
      <left style="thick">
        <color auto="1"/>
      </left>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bottom style="double">
        <color indexed="64"/>
      </bottom>
      <diagonal/>
    </border>
    <border>
      <left/>
      <right/>
      <top style="thin">
        <color auto="1"/>
      </top>
      <bottom/>
      <diagonal/>
    </border>
  </borders>
  <cellStyleXfs count="25">
    <xf numFmtId="0" fontId="0" fillId="0" borderId="0"/>
    <xf numFmtId="43" fontId="1" fillId="0" borderId="0" applyFont="0" applyFill="0" applyBorder="0" applyAlignment="0" applyProtection="0"/>
    <xf numFmtId="3" fontId="3" fillId="0" borderId="0" applyFont="0" applyFill="0" applyBorder="0" applyAlignment="0" applyProtection="0"/>
    <xf numFmtId="44" fontId="1"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2" fontId="3" fillId="0" borderId="0" applyFont="0" applyFill="0" applyBorder="0" applyAlignment="0" applyProtection="0"/>
    <xf numFmtId="0" fontId="1" fillId="0" borderId="0"/>
    <xf numFmtId="0" fontId="2" fillId="0" borderId="0"/>
    <xf numFmtId="9" fontId="1"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9" fillId="3" borderId="6" applyNumberFormat="0" applyAlignment="0" applyProtection="0"/>
    <xf numFmtId="0" fontId="14" fillId="0" borderId="0"/>
    <xf numFmtId="0" fontId="15" fillId="0" borderId="0"/>
    <xf numFmtId="0" fontId="14"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11" fillId="0" borderId="0" applyFont="0" applyFill="0" applyBorder="0" applyAlignment="0" applyProtection="0"/>
    <xf numFmtId="0" fontId="40" fillId="0" borderId="0" applyNumberFormat="0" applyFill="0" applyBorder="0" applyAlignment="0" applyProtection="0"/>
    <xf numFmtId="0" fontId="74" fillId="0" borderId="0"/>
    <xf numFmtId="0" fontId="75" fillId="0" borderId="0"/>
    <xf numFmtId="0" fontId="11" fillId="0" borderId="0"/>
  </cellStyleXfs>
  <cellXfs count="517">
    <xf numFmtId="0" fontId="0" fillId="0" borderId="0" xfId="0"/>
    <xf numFmtId="0" fontId="4" fillId="0" borderId="0" xfId="10" applyFont="1"/>
    <xf numFmtId="0" fontId="1" fillId="0" borderId="0" xfId="7"/>
    <xf numFmtId="0" fontId="8" fillId="0" borderId="0" xfId="10"/>
    <xf numFmtId="0" fontId="8" fillId="0" borderId="0" xfId="10" applyFont="1"/>
    <xf numFmtId="0" fontId="4" fillId="0" borderId="0" xfId="10" applyFont="1" applyAlignment="1">
      <alignment horizontal="center"/>
    </xf>
    <xf numFmtId="10" fontId="8" fillId="0" borderId="0" xfId="10" applyNumberFormat="1"/>
    <xf numFmtId="38" fontId="8" fillId="0" borderId="0" xfId="10" applyNumberFormat="1"/>
    <xf numFmtId="165" fontId="4" fillId="0" borderId="0" xfId="3" applyNumberFormat="1" applyFont="1"/>
    <xf numFmtId="38" fontId="4" fillId="0" borderId="0" xfId="10" applyNumberFormat="1" applyFont="1" applyAlignment="1">
      <alignment horizontal="center"/>
    </xf>
    <xf numFmtId="43" fontId="8" fillId="0" borderId="0" xfId="10" applyNumberFormat="1"/>
    <xf numFmtId="43" fontId="4" fillId="0" borderId="0" xfId="11" applyFont="1"/>
    <xf numFmtId="0" fontId="7" fillId="0" borderId="1" xfId="0" applyFont="1" applyBorder="1" applyAlignment="1">
      <alignment horizontal="center"/>
    </xf>
    <xf numFmtId="0" fontId="0" fillId="0" borderId="1" xfId="0" applyBorder="1" applyAlignment="1">
      <alignment horizontal="center"/>
    </xf>
    <xf numFmtId="165" fontId="0" fillId="0" borderId="1" xfId="0" applyNumberFormat="1" applyBorder="1" applyAlignment="1">
      <alignment horizontal="center"/>
    </xf>
    <xf numFmtId="16" fontId="0" fillId="0" borderId="1" xfId="0" quotePrefix="1" applyNumberFormat="1" applyBorder="1" applyAlignment="1">
      <alignment horizontal="center"/>
    </xf>
    <xf numFmtId="0" fontId="11" fillId="0" borderId="0" xfId="0" applyFont="1"/>
    <xf numFmtId="0" fontId="11" fillId="0" borderId="0" xfId="0" applyFont="1" applyAlignment="1">
      <alignment horizontal="center"/>
    </xf>
    <xf numFmtId="3" fontId="11" fillId="0" borderId="0" xfId="0" applyNumberFormat="1" applyFont="1"/>
    <xf numFmtId="0" fontId="13" fillId="3" borderId="6" xfId="13" applyFont="1" applyAlignment="1">
      <alignment horizontal="center" vertical="center" wrapText="1"/>
    </xf>
    <xf numFmtId="49" fontId="13" fillId="3" borderId="6" xfId="13" applyNumberFormat="1" applyFont="1" applyAlignment="1">
      <alignment horizontal="center" vertical="center" wrapText="1"/>
    </xf>
    <xf numFmtId="44" fontId="13" fillId="3" borderId="6" xfId="12" applyFont="1" applyFill="1" applyBorder="1" applyAlignment="1">
      <alignment horizontal="center" vertical="center" wrapText="1"/>
    </xf>
    <xf numFmtId="165" fontId="13" fillId="3" borderId="6" xfId="13" applyNumberFormat="1" applyFont="1" applyAlignment="1">
      <alignment horizontal="center" vertical="center" wrapText="1"/>
    </xf>
    <xf numFmtId="3" fontId="11" fillId="0" borderId="0" xfId="0" applyNumberFormat="1" applyFont="1" applyAlignment="1">
      <alignment horizontal="center"/>
    </xf>
    <xf numFmtId="0" fontId="12" fillId="0" borderId="0" xfId="0" applyFont="1" applyAlignment="1">
      <alignment horizontal="center" vertical="center" wrapText="1"/>
    </xf>
    <xf numFmtId="0" fontId="12" fillId="0" borderId="0" xfId="0" applyFont="1" applyAlignment="1">
      <alignment vertical="center" wrapText="1"/>
    </xf>
    <xf numFmtId="0" fontId="12" fillId="0" borderId="0" xfId="0" applyFont="1" applyFill="1" applyAlignment="1">
      <alignment vertical="center" wrapText="1"/>
    </xf>
    <xf numFmtId="0" fontId="12" fillId="0" borderId="0" xfId="0" applyFont="1" applyFill="1" applyAlignment="1">
      <alignment horizontal="center" vertical="center" wrapText="1"/>
    </xf>
    <xf numFmtId="3" fontId="12" fillId="0" borderId="0" xfId="0" applyNumberFormat="1" applyFont="1" applyAlignment="1">
      <alignment horizontal="center" vertical="center" wrapText="1"/>
    </xf>
    <xf numFmtId="0" fontId="11" fillId="0" borderId="0" xfId="0" applyFont="1" applyAlignment="1">
      <alignment vertical="center" wrapText="1"/>
    </xf>
    <xf numFmtId="0" fontId="4" fillId="4" borderId="3" xfId="0" applyFont="1" applyFill="1" applyBorder="1" applyAlignment="1">
      <alignment horizontal="center"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16" fillId="0" borderId="2" xfId="0" applyFont="1" applyBorder="1" applyAlignment="1">
      <alignment horizontal="left"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20" fillId="4" borderId="1" xfId="0" applyFont="1" applyFill="1" applyBorder="1" applyAlignment="1">
      <alignment horizontal="center" vertical="center"/>
    </xf>
    <xf numFmtId="0" fontId="18" fillId="0" borderId="1" xfId="0" applyFont="1" applyFill="1" applyBorder="1" applyAlignment="1">
      <alignment horizontal="center" vertical="center"/>
    </xf>
    <xf numFmtId="0" fontId="21" fillId="0" borderId="0" xfId="0" applyFont="1" applyAlignment="1">
      <alignment horizontal="center"/>
    </xf>
    <xf numFmtId="166" fontId="18" fillId="0" borderId="1" xfId="0" applyNumberFormat="1" applyFont="1" applyFill="1" applyBorder="1" applyAlignment="1">
      <alignment horizontal="center" vertical="center"/>
    </xf>
    <xf numFmtId="165" fontId="19" fillId="0" borderId="1" xfId="12" applyNumberFormat="1" applyFont="1" applyBorder="1" applyAlignment="1">
      <alignment horizontal="left" vertical="center"/>
    </xf>
    <xf numFmtId="0" fontId="11" fillId="0" borderId="0" xfId="0" applyFont="1" applyAlignment="1">
      <alignment horizontal="center" vertical="center"/>
    </xf>
    <xf numFmtId="0" fontId="10" fillId="0" borderId="0" xfId="0" applyFont="1" applyFill="1" applyBorder="1" applyAlignment="1"/>
    <xf numFmtId="0" fontId="4" fillId="4" borderId="2" xfId="0" applyFont="1" applyFill="1" applyBorder="1" applyAlignment="1">
      <alignment horizontal="left" vertical="center"/>
    </xf>
    <xf numFmtId="0" fontId="7" fillId="0" borderId="0" xfId="0" applyFont="1"/>
    <xf numFmtId="38" fontId="0" fillId="0" borderId="0" xfId="0" applyNumberFormat="1"/>
    <xf numFmtId="167" fontId="0" fillId="0" borderId="0" xfId="18" applyNumberFormat="1" applyFont="1"/>
    <xf numFmtId="0" fontId="7" fillId="0" borderId="0" xfId="0" applyFont="1" applyFill="1" applyBorder="1" applyAlignment="1">
      <alignment vertical="center"/>
    </xf>
    <xf numFmtId="0" fontId="6" fillId="2" borderId="8"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17" fillId="0" borderId="0" xfId="0" applyFont="1" applyFill="1" applyBorder="1" applyAlignment="1">
      <alignment horizontal="left"/>
    </xf>
    <xf numFmtId="0" fontId="4" fillId="0" borderId="1" xfId="0" applyFont="1" applyFill="1" applyBorder="1" applyAlignment="1">
      <alignment horizontal="center" vertical="center"/>
    </xf>
    <xf numFmtId="166" fontId="4" fillId="0" borderId="1" xfId="0" applyNumberFormat="1" applyFont="1" applyFill="1" applyBorder="1" applyAlignment="1">
      <alignment horizontal="center" vertical="center"/>
    </xf>
    <xf numFmtId="165" fontId="5" fillId="0" borderId="1" xfId="12" applyNumberFormat="1" applyFont="1" applyBorder="1" applyAlignment="1">
      <alignment horizontal="left" vertical="center"/>
    </xf>
    <xf numFmtId="0" fontId="5" fillId="0" borderId="1" xfId="0" applyFont="1" applyBorder="1" applyAlignment="1">
      <alignment vertical="center"/>
    </xf>
    <xf numFmtId="0" fontId="20" fillId="0" borderId="1" xfId="0" applyFont="1" applyBorder="1" applyAlignment="1">
      <alignment horizontal="center" vertical="center"/>
    </xf>
    <xf numFmtId="165" fontId="0" fillId="0" borderId="1" xfId="0" applyNumberFormat="1" applyFont="1" applyBorder="1"/>
    <xf numFmtId="0" fontId="21" fillId="0" borderId="0" xfId="0" applyFont="1" applyAlignment="1">
      <alignment horizontal="left"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6" fillId="2" borderId="7" xfId="0" applyFont="1" applyFill="1" applyBorder="1" applyAlignment="1">
      <alignment horizontal="center" vertical="center"/>
    </xf>
    <xf numFmtId="0" fontId="24" fillId="0" borderId="0" xfId="0" applyFont="1"/>
    <xf numFmtId="0" fontId="23" fillId="0" borderId="13" xfId="0" applyFont="1" applyBorder="1" applyAlignment="1">
      <alignment horizontal="center"/>
    </xf>
    <xf numFmtId="0" fontId="22" fillId="5" borderId="13" xfId="0" applyFont="1" applyFill="1" applyBorder="1" applyAlignment="1">
      <alignment horizontal="center" vertical="center" wrapText="1"/>
    </xf>
    <xf numFmtId="0" fontId="5" fillId="0" borderId="0" xfId="0" applyFont="1" applyBorder="1" applyAlignment="1">
      <alignment vertical="center"/>
    </xf>
    <xf numFmtId="0" fontId="4" fillId="0" borderId="0" xfId="0" applyFont="1" applyFill="1" applyBorder="1" applyAlignment="1">
      <alignment horizontal="center" vertical="center"/>
    </xf>
    <xf numFmtId="0" fontId="20" fillId="0" borderId="0" xfId="0" applyFont="1" applyBorder="1" applyAlignment="1">
      <alignment horizontal="center" vertical="center"/>
    </xf>
    <xf numFmtId="165" fontId="0" fillId="0" borderId="0" xfId="0" applyNumberFormat="1" applyFont="1" applyBorder="1"/>
    <xf numFmtId="0" fontId="20" fillId="2" borderId="1" xfId="0" applyFont="1" applyFill="1" applyBorder="1" applyAlignment="1">
      <alignment vertical="center"/>
    </xf>
    <xf numFmtId="0" fontId="20" fillId="2" borderId="1"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10" fontId="8" fillId="0" borderId="0" xfId="19" applyNumberFormat="1"/>
    <xf numFmtId="0" fontId="28" fillId="0" borderId="0" xfId="0" applyFont="1" applyFill="1" applyAlignment="1" applyProtection="1">
      <alignment vertical="center"/>
    </xf>
    <xf numFmtId="0" fontId="29" fillId="0" borderId="0" xfId="0" applyFont="1" applyProtection="1"/>
    <xf numFmtId="0" fontId="31" fillId="0" borderId="0" xfId="0" applyFont="1" applyFill="1" applyAlignment="1" applyProtection="1">
      <alignment vertical="center"/>
    </xf>
    <xf numFmtId="0" fontId="6" fillId="2" borderId="7" xfId="0" applyFont="1" applyFill="1" applyBorder="1" applyAlignment="1" applyProtection="1">
      <alignment horizontal="left" vertical="center"/>
    </xf>
    <xf numFmtId="0" fontId="6" fillId="2" borderId="8" xfId="0" applyFont="1" applyFill="1" applyBorder="1" applyAlignment="1" applyProtection="1">
      <alignment horizontal="center" vertical="center" wrapText="1"/>
    </xf>
    <xf numFmtId="0" fontId="32" fillId="0" borderId="0" xfId="0" applyFont="1" applyAlignment="1" applyProtection="1">
      <alignment horizontal="left"/>
    </xf>
    <xf numFmtId="0" fontId="5" fillId="0" borderId="9" xfId="0" applyFont="1" applyBorder="1" applyAlignment="1" applyProtection="1">
      <alignment horizontal="left" vertical="center"/>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left" vertical="center"/>
    </xf>
    <xf numFmtId="0" fontId="5" fillId="0" borderId="12" xfId="0" applyFont="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5" fillId="0" borderId="9" xfId="0" applyFont="1" applyBorder="1" applyAlignment="1" applyProtection="1">
      <alignment horizontal="center" vertical="center"/>
    </xf>
    <xf numFmtId="0" fontId="5" fillId="0" borderId="11" xfId="0" applyFont="1" applyBorder="1" applyAlignment="1" applyProtection="1">
      <alignment horizontal="center" vertical="center"/>
    </xf>
    <xf numFmtId="0" fontId="32" fillId="0" borderId="0" xfId="0" applyNumberFormat="1" applyFont="1" applyAlignment="1" applyProtection="1">
      <alignment vertical="top" wrapText="1"/>
    </xf>
    <xf numFmtId="0" fontId="4" fillId="0" borderId="0" xfId="0" applyFont="1" applyAlignment="1" applyProtection="1">
      <alignment vertical="center"/>
    </xf>
    <xf numFmtId="0" fontId="36" fillId="2" borderId="7" xfId="0" applyNumberFormat="1" applyFont="1" applyFill="1" applyBorder="1" applyAlignment="1" applyProtection="1">
      <alignment horizontal="center" vertical="center" wrapText="1"/>
    </xf>
    <xf numFmtId="0" fontId="36" fillId="2" borderId="18" xfId="0" applyNumberFormat="1" applyFont="1" applyFill="1" applyBorder="1" applyAlignment="1" applyProtection="1">
      <alignment horizontal="center" vertical="center" wrapText="1"/>
    </xf>
    <xf numFmtId="0" fontId="36" fillId="2" borderId="8" xfId="0" applyNumberFormat="1" applyFont="1" applyFill="1" applyBorder="1" applyAlignment="1" applyProtection="1">
      <alignment horizontal="center" vertical="center" wrapText="1"/>
    </xf>
    <xf numFmtId="0" fontId="36" fillId="2" borderId="9" xfId="0" applyNumberFormat="1" applyFont="1" applyFill="1" applyBorder="1" applyAlignment="1" applyProtection="1">
      <alignment horizontal="center" vertical="center" wrapText="1"/>
    </xf>
    <xf numFmtId="0" fontId="36" fillId="2" borderId="1" xfId="0" applyNumberFormat="1" applyFont="1" applyFill="1" applyBorder="1" applyAlignment="1" applyProtection="1">
      <alignment horizontal="left" vertical="center" wrapText="1"/>
    </xf>
    <xf numFmtId="0" fontId="36" fillId="2" borderId="1" xfId="0" applyNumberFormat="1" applyFont="1" applyFill="1" applyBorder="1" applyAlignment="1" applyProtection="1">
      <alignment horizontal="center" vertical="center" wrapText="1"/>
    </xf>
    <xf numFmtId="0" fontId="36" fillId="2" borderId="10" xfId="0" applyNumberFormat="1" applyFont="1" applyFill="1" applyBorder="1" applyAlignment="1" applyProtection="1">
      <alignment horizontal="center" vertical="center" wrapText="1"/>
    </xf>
    <xf numFmtId="0" fontId="32" fillId="0" borderId="9" xfId="0" applyNumberFormat="1" applyFont="1" applyBorder="1" applyAlignment="1" applyProtection="1">
      <alignment horizontal="center" vertical="center" wrapText="1"/>
    </xf>
    <xf numFmtId="0" fontId="32" fillId="0" borderId="1" xfId="0" applyNumberFormat="1" applyFont="1" applyBorder="1" applyAlignment="1" applyProtection="1">
      <alignment horizontal="center" vertical="center" wrapText="1"/>
    </xf>
    <xf numFmtId="37" fontId="0" fillId="0" borderId="1" xfId="18" applyNumberFormat="1" applyFont="1" applyBorder="1" applyAlignment="1" applyProtection="1">
      <alignment horizontal="center" vertical="center"/>
    </xf>
    <xf numFmtId="37" fontId="0" fillId="0" borderId="10" xfId="18" applyNumberFormat="1" applyFont="1" applyBorder="1" applyAlignment="1" applyProtection="1">
      <alignment horizontal="center" vertical="center"/>
    </xf>
    <xf numFmtId="0" fontId="32" fillId="0" borderId="11" xfId="0" applyNumberFormat="1" applyFont="1" applyBorder="1" applyAlignment="1" applyProtection="1">
      <alignment horizontal="center" vertical="center" wrapText="1"/>
    </xf>
    <xf numFmtId="0" fontId="32" fillId="0" borderId="19" xfId="0" applyNumberFormat="1" applyFont="1" applyBorder="1" applyAlignment="1" applyProtection="1">
      <alignment horizontal="center" vertical="center" wrapText="1"/>
    </xf>
    <xf numFmtId="37" fontId="0" fillId="0" borderId="19" xfId="18" applyNumberFormat="1" applyFont="1" applyFill="1" applyBorder="1" applyAlignment="1" applyProtection="1">
      <alignment horizontal="center" vertical="center"/>
    </xf>
    <xf numFmtId="0" fontId="32" fillId="0" borderId="19" xfId="0" applyNumberFormat="1" applyFont="1" applyBorder="1" applyAlignment="1" applyProtection="1">
      <alignment horizontal="left" vertical="center" wrapText="1"/>
    </xf>
    <xf numFmtId="0" fontId="32" fillId="0" borderId="12" xfId="0" applyNumberFormat="1" applyFont="1" applyBorder="1" applyAlignment="1" applyProtection="1">
      <alignment horizontal="left" vertical="center" wrapText="1"/>
    </xf>
    <xf numFmtId="0" fontId="33" fillId="0" borderId="0" xfId="0" applyNumberFormat="1" applyFont="1" applyBorder="1" applyAlignment="1" applyProtection="1">
      <alignment horizontal="center" vertical="top" wrapText="1"/>
    </xf>
    <xf numFmtId="0" fontId="20" fillId="0" borderId="0" xfId="0" applyFont="1" applyAlignment="1" applyProtection="1">
      <alignment vertical="center"/>
    </xf>
    <xf numFmtId="0" fontId="37" fillId="0" borderId="0" xfId="0" applyFont="1" applyAlignment="1" applyProtection="1">
      <alignment vertical="center"/>
    </xf>
    <xf numFmtId="0" fontId="0" fillId="0" borderId="0" xfId="0" applyProtection="1"/>
    <xf numFmtId="0" fontId="4" fillId="2" borderId="7" xfId="0" applyFont="1" applyFill="1" applyBorder="1" applyAlignment="1" applyProtection="1">
      <alignment horizontal="center" vertical="center"/>
    </xf>
    <xf numFmtId="0" fontId="4" fillId="2" borderId="20" xfId="0" applyFont="1" applyFill="1" applyBorder="1" applyAlignment="1" applyProtection="1">
      <alignment vertical="center"/>
    </xf>
    <xf numFmtId="0" fontId="4" fillId="2" borderId="7" xfId="0" applyFont="1" applyFill="1" applyBorder="1" applyAlignment="1" applyProtection="1">
      <alignment horizontal="center" vertical="center" wrapText="1"/>
    </xf>
    <xf numFmtId="0" fontId="16" fillId="0" borderId="9" xfId="0" applyFont="1" applyBorder="1" applyAlignment="1" applyProtection="1">
      <alignment horizontal="center" vertical="center"/>
    </xf>
    <xf numFmtId="0" fontId="16" fillId="0" borderId="21" xfId="0" applyFont="1" applyBorder="1" applyAlignment="1" applyProtection="1">
      <alignment vertical="center"/>
    </xf>
    <xf numFmtId="0" fontId="16" fillId="0" borderId="21" xfId="0" applyFont="1" applyBorder="1" applyAlignment="1" applyProtection="1">
      <alignment horizontal="left" vertical="center"/>
    </xf>
    <xf numFmtId="0" fontId="16" fillId="0" borderId="11" xfId="0" applyFont="1" applyBorder="1" applyAlignment="1" applyProtection="1">
      <alignment vertical="center"/>
    </xf>
    <xf numFmtId="0" fontId="16" fillId="0" borderId="22" xfId="0" applyFont="1" applyBorder="1" applyAlignment="1" applyProtection="1">
      <alignment vertical="center"/>
    </xf>
    <xf numFmtId="0" fontId="16" fillId="0" borderId="11" xfId="0" applyFont="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0" xfId="0" applyFont="1" applyBorder="1" applyAlignment="1" applyProtection="1">
      <alignment vertical="center" wrapText="1"/>
    </xf>
    <xf numFmtId="0" fontId="7" fillId="2" borderId="7" xfId="0" applyFont="1" applyFill="1" applyBorder="1" applyAlignment="1" applyProtection="1">
      <alignment horizontal="left" vertical="center"/>
    </xf>
    <xf numFmtId="0" fontId="7" fillId="2" borderId="18" xfId="0" applyFont="1" applyFill="1" applyBorder="1" applyAlignment="1" applyProtection="1">
      <alignment vertical="center"/>
    </xf>
    <xf numFmtId="0" fontId="7" fillId="2" borderId="18"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0" fillId="0" borderId="9" xfId="0" applyFont="1" applyBorder="1" applyAlignment="1" applyProtection="1">
      <alignment horizontal="left" vertical="center"/>
    </xf>
    <xf numFmtId="0" fontId="0" fillId="0" borderId="1" xfId="0" applyFont="1" applyBorder="1" applyAlignment="1" applyProtection="1">
      <alignment vertical="center"/>
    </xf>
    <xf numFmtId="0" fontId="0" fillId="0" borderId="1" xfId="0" applyFont="1" applyBorder="1" applyAlignment="1" applyProtection="1">
      <alignment horizontal="center" vertical="center"/>
    </xf>
    <xf numFmtId="0" fontId="40" fillId="0" borderId="1" xfId="21" applyFont="1" applyBorder="1" applyAlignment="1" applyProtection="1">
      <alignment vertical="center"/>
    </xf>
    <xf numFmtId="0" fontId="32" fillId="0" borderId="1" xfId="0" applyFont="1" applyBorder="1" applyAlignment="1" applyProtection="1">
      <alignment horizontal="left"/>
    </xf>
    <xf numFmtId="0" fontId="0" fillId="0" borderId="10" xfId="0" applyFont="1" applyBorder="1" applyAlignment="1" applyProtection="1">
      <alignment horizontal="center" vertical="center"/>
    </xf>
    <xf numFmtId="0" fontId="0" fillId="0" borderId="0" xfId="0" applyFont="1" applyBorder="1" applyAlignment="1" applyProtection="1">
      <alignment horizontal="left" vertical="center"/>
    </xf>
    <xf numFmtId="0" fontId="40" fillId="0" borderId="1" xfId="21" applyFont="1" applyBorder="1" applyAlignment="1" applyProtection="1">
      <alignment horizontal="left" vertical="center"/>
    </xf>
    <xf numFmtId="0" fontId="0" fillId="0" borderId="11" xfId="0" applyFont="1" applyBorder="1" applyAlignment="1" applyProtection="1">
      <alignment horizontal="left" vertical="center"/>
    </xf>
    <xf numFmtId="0" fontId="0" fillId="0" borderId="19" xfId="0" applyFont="1" applyBorder="1" applyAlignment="1" applyProtection="1">
      <alignment vertical="center"/>
    </xf>
    <xf numFmtId="0" fontId="0" fillId="0" borderId="19" xfId="0" applyFont="1" applyBorder="1" applyAlignment="1" applyProtection="1">
      <alignment horizontal="center" vertical="center"/>
    </xf>
    <xf numFmtId="0" fontId="40" fillId="0" borderId="19" xfId="21" applyFont="1" applyBorder="1" applyAlignment="1" applyProtection="1">
      <alignment horizontal="left" vertical="center"/>
    </xf>
    <xf numFmtId="0" fontId="32" fillId="0" borderId="19" xfId="0" applyFont="1" applyBorder="1" applyAlignment="1" applyProtection="1">
      <alignment horizontal="left"/>
    </xf>
    <xf numFmtId="0" fontId="0" fillId="0" borderId="12" xfId="0" applyFont="1" applyBorder="1" applyAlignment="1" applyProtection="1">
      <alignment horizontal="center" vertical="center"/>
    </xf>
    <xf numFmtId="0" fontId="28" fillId="0" borderId="0" xfId="0" applyNumberFormat="1" applyFont="1" applyAlignment="1" applyProtection="1">
      <alignment horizontal="left" vertical="center" wrapText="1"/>
    </xf>
    <xf numFmtId="0" fontId="43" fillId="0" borderId="0" xfId="0" applyNumberFormat="1" applyFont="1" applyAlignment="1" applyProtection="1">
      <alignment horizontal="left" vertical="center" wrapText="1"/>
    </xf>
    <xf numFmtId="0" fontId="16" fillId="0" borderId="0" xfId="0" applyFont="1" applyAlignment="1" applyProtection="1">
      <alignment vertical="center"/>
    </xf>
    <xf numFmtId="0" fontId="17" fillId="0" borderId="0" xfId="0" applyFont="1" applyAlignment="1" applyProtection="1">
      <alignment vertical="center"/>
    </xf>
    <xf numFmtId="0" fontId="0" fillId="0" borderId="0" xfId="0" applyFont="1" applyAlignment="1" applyProtection="1">
      <alignment vertical="center" wrapText="1"/>
    </xf>
    <xf numFmtId="0" fontId="49" fillId="0" borderId="0" xfId="0" applyFont="1" applyAlignment="1" applyProtection="1">
      <alignment horizontal="left" vertical="center" indent="4"/>
    </xf>
    <xf numFmtId="0" fontId="17" fillId="0" borderId="0" xfId="0" applyFont="1" applyProtection="1"/>
    <xf numFmtId="0" fontId="52" fillId="0" borderId="0" xfId="0" applyFont="1" applyAlignment="1" applyProtection="1">
      <alignment horizontal="left"/>
    </xf>
    <xf numFmtId="0" fontId="53" fillId="0" borderId="0" xfId="0" applyFont="1" applyProtection="1"/>
    <xf numFmtId="0" fontId="0" fillId="0" borderId="0" xfId="0" applyFill="1" applyBorder="1" applyAlignment="1">
      <alignment horizontal="left" vertical="top"/>
    </xf>
    <xf numFmtId="49" fontId="56" fillId="0" borderId="0" xfId="0" applyNumberFormat="1" applyFont="1" applyFill="1" applyBorder="1" applyAlignment="1">
      <alignment horizontal="center" vertical="top"/>
    </xf>
    <xf numFmtId="0" fontId="0" fillId="0" borderId="0" xfId="0" applyFill="1" applyBorder="1" applyAlignment="1">
      <alignment horizontal="center" vertical="top"/>
    </xf>
    <xf numFmtId="0" fontId="57" fillId="0" borderId="0" xfId="0" applyFont="1" applyAlignment="1">
      <alignment horizontal="center"/>
    </xf>
    <xf numFmtId="3" fontId="4" fillId="0" borderId="0" xfId="0" applyNumberFormat="1" applyFont="1"/>
    <xf numFmtId="3" fontId="0" fillId="0" borderId="0" xfId="18" applyNumberFormat="1" applyFont="1" applyAlignment="1">
      <alignment horizontal="right"/>
    </xf>
    <xf numFmtId="0" fontId="52" fillId="0" borderId="0" xfId="0" applyFont="1"/>
    <xf numFmtId="0" fontId="58" fillId="0" borderId="0" xfId="0" applyFont="1"/>
    <xf numFmtId="0" fontId="59" fillId="0" borderId="0" xfId="0" applyFont="1" applyAlignment="1">
      <alignment horizontal="center" wrapText="1"/>
    </xf>
    <xf numFmtId="0" fontId="60" fillId="0" borderId="0" xfId="0" applyFont="1" applyAlignment="1">
      <alignment horizontal="center" wrapText="1"/>
    </xf>
    <xf numFmtId="0" fontId="62" fillId="6" borderId="0" xfId="0" applyFont="1" applyFill="1" applyBorder="1" applyAlignment="1">
      <alignment wrapText="1"/>
    </xf>
    <xf numFmtId="49" fontId="63" fillId="6" borderId="0" xfId="0" applyNumberFormat="1" applyFont="1" applyFill="1" applyBorder="1" applyAlignment="1">
      <alignment horizontal="center" wrapText="1"/>
    </xf>
    <xf numFmtId="0" fontId="62" fillId="6" borderId="0" xfId="0" applyFont="1" applyFill="1" applyBorder="1" applyAlignment="1">
      <alignment horizontal="center" wrapText="1"/>
    </xf>
    <xf numFmtId="0" fontId="51" fillId="6" borderId="0" xfId="0" applyFont="1" applyFill="1" applyAlignment="1">
      <alignment horizontal="center"/>
    </xf>
    <xf numFmtId="3" fontId="7" fillId="6" borderId="0" xfId="18" applyNumberFormat="1" applyFont="1" applyFill="1" applyAlignment="1">
      <alignment horizontal="right"/>
    </xf>
    <xf numFmtId="3" fontId="17" fillId="6" borderId="0" xfId="18" applyNumberFormat="1" applyFont="1" applyFill="1" applyAlignment="1">
      <alignment horizontal="right"/>
    </xf>
    <xf numFmtId="168" fontId="64" fillId="6" borderId="0" xfId="0" applyNumberFormat="1" applyFont="1" applyFill="1" applyBorder="1" applyAlignment="1">
      <alignment horizontal="center" wrapText="1"/>
    </xf>
    <xf numFmtId="169" fontId="52" fillId="6" borderId="0" xfId="19" applyNumberFormat="1" applyFont="1" applyFill="1" applyAlignment="1"/>
    <xf numFmtId="10" fontId="60" fillId="0" borderId="0" xfId="19" applyNumberFormat="1" applyFont="1" applyAlignment="1"/>
    <xf numFmtId="167" fontId="17" fillId="0" borderId="0" xfId="0" applyNumberFormat="1" applyFont="1" applyAlignment="1"/>
    <xf numFmtId="0" fontId="17" fillId="0" borderId="0" xfId="0" applyFont="1" applyAlignment="1"/>
    <xf numFmtId="0" fontId="65" fillId="6" borderId="0" xfId="0" applyFont="1" applyFill="1" applyBorder="1" applyAlignment="1"/>
    <xf numFmtId="0" fontId="48" fillId="6" borderId="0" xfId="0" applyFont="1" applyFill="1" applyBorder="1" applyAlignment="1">
      <alignment horizontal="center"/>
    </xf>
    <xf numFmtId="0" fontId="62" fillId="7" borderId="0" xfId="0" applyFont="1" applyFill="1" applyBorder="1" applyAlignment="1">
      <alignment wrapText="1"/>
    </xf>
    <xf numFmtId="49" fontId="63" fillId="7" borderId="0" xfId="0" applyNumberFormat="1" applyFont="1" applyFill="1" applyBorder="1" applyAlignment="1">
      <alignment horizontal="center" wrapText="1"/>
    </xf>
    <xf numFmtId="0" fontId="62" fillId="7" borderId="0" xfId="0" applyFont="1" applyFill="1" applyBorder="1" applyAlignment="1">
      <alignment horizontal="center" wrapText="1"/>
    </xf>
    <xf numFmtId="0" fontId="51" fillId="7" borderId="0" xfId="0" applyFont="1" applyFill="1" applyAlignment="1">
      <alignment horizontal="center"/>
    </xf>
    <xf numFmtId="3" fontId="7" fillId="7" borderId="0" xfId="18" applyNumberFormat="1" applyFont="1" applyFill="1" applyAlignment="1">
      <alignment horizontal="right"/>
    </xf>
    <xf numFmtId="3" fontId="17" fillId="7" borderId="0" xfId="18" applyNumberFormat="1" applyFont="1" applyFill="1" applyAlignment="1">
      <alignment horizontal="right"/>
    </xf>
    <xf numFmtId="168" fontId="64" fillId="7" borderId="0" xfId="0" applyNumberFormat="1" applyFont="1" applyFill="1" applyBorder="1" applyAlignment="1">
      <alignment horizontal="center" wrapText="1"/>
    </xf>
    <xf numFmtId="169" fontId="52" fillId="7" borderId="0" xfId="19" applyNumberFormat="1" applyFont="1" applyFill="1" applyAlignment="1"/>
    <xf numFmtId="0" fontId="51" fillId="8" borderId="0" xfId="0" applyFont="1" applyFill="1" applyAlignment="1">
      <alignment horizontal="center"/>
    </xf>
    <xf numFmtId="0" fontId="17" fillId="8" borderId="0" xfId="0" applyFont="1" applyFill="1" applyAlignment="1"/>
    <xf numFmtId="49" fontId="66" fillId="8" borderId="0" xfId="0" applyNumberFormat="1" applyFont="1" applyFill="1" applyAlignment="1">
      <alignment horizontal="center"/>
    </xf>
    <xf numFmtId="0" fontId="17" fillId="8" borderId="0" xfId="0" applyFont="1" applyFill="1" applyAlignment="1">
      <alignment horizontal="center"/>
    </xf>
    <xf numFmtId="3" fontId="7" fillId="8" borderId="0" xfId="18" applyNumberFormat="1" applyFont="1" applyFill="1" applyAlignment="1">
      <alignment horizontal="right"/>
    </xf>
    <xf numFmtId="3" fontId="17" fillId="8" borderId="0" xfId="18" applyNumberFormat="1" applyFont="1" applyFill="1" applyAlignment="1">
      <alignment horizontal="right"/>
    </xf>
    <xf numFmtId="168" fontId="64" fillId="8" borderId="0" xfId="0" applyNumberFormat="1" applyFont="1" applyFill="1" applyBorder="1" applyAlignment="1">
      <alignment horizontal="center" wrapText="1"/>
    </xf>
    <xf numFmtId="169" fontId="52" fillId="8" borderId="0" xfId="19" applyNumberFormat="1" applyFont="1" applyFill="1" applyAlignment="1"/>
    <xf numFmtId="0" fontId="62" fillId="9" borderId="0" xfId="0" applyFont="1" applyFill="1" applyBorder="1" applyAlignment="1">
      <alignment wrapText="1"/>
    </xf>
    <xf numFmtId="49" fontId="63" fillId="9" borderId="0" xfId="0" applyNumberFormat="1" applyFont="1" applyFill="1" applyBorder="1" applyAlignment="1">
      <alignment horizontal="center" wrapText="1"/>
    </xf>
    <xf numFmtId="0" fontId="62" fillId="9" borderId="0" xfId="0" applyFont="1" applyFill="1" applyBorder="1" applyAlignment="1">
      <alignment horizontal="center" wrapText="1"/>
    </xf>
    <xf numFmtId="0" fontId="51" fillId="9" borderId="0" xfId="0" applyFont="1" applyFill="1" applyAlignment="1">
      <alignment horizontal="center"/>
    </xf>
    <xf numFmtId="3" fontId="7" fillId="9" borderId="0" xfId="18" applyNumberFormat="1" applyFont="1" applyFill="1" applyAlignment="1">
      <alignment horizontal="right"/>
    </xf>
    <xf numFmtId="3" fontId="17" fillId="9" borderId="0" xfId="18" applyNumberFormat="1" applyFont="1" applyFill="1" applyAlignment="1">
      <alignment horizontal="right"/>
    </xf>
    <xf numFmtId="168" fontId="64" fillId="9" borderId="0" xfId="0" applyNumberFormat="1" applyFont="1" applyFill="1" applyBorder="1" applyAlignment="1">
      <alignment horizontal="center" wrapText="1"/>
    </xf>
    <xf numFmtId="169" fontId="52" fillId="9" borderId="0" xfId="19" applyNumberFormat="1" applyFont="1" applyFill="1" applyAlignment="1"/>
    <xf numFmtId="0" fontId="67" fillId="9" borderId="0" xfId="0" applyFont="1" applyFill="1" applyBorder="1" applyAlignment="1"/>
    <xf numFmtId="0" fontId="48" fillId="9" borderId="0" xfId="0" applyFont="1" applyFill="1" applyBorder="1" applyAlignment="1">
      <alignment horizontal="center"/>
    </xf>
    <xf numFmtId="0" fontId="62" fillId="10" borderId="0" xfId="0" applyFont="1" applyFill="1" applyBorder="1" applyAlignment="1">
      <alignment wrapText="1"/>
    </xf>
    <xf numFmtId="49" fontId="63" fillId="10" borderId="0" xfId="0" applyNumberFormat="1" applyFont="1" applyFill="1" applyBorder="1" applyAlignment="1">
      <alignment horizontal="center" wrapText="1"/>
    </xf>
    <xf numFmtId="0" fontId="62" fillId="10" borderId="0" xfId="0" applyFont="1" applyFill="1" applyBorder="1" applyAlignment="1">
      <alignment horizontal="center" wrapText="1"/>
    </xf>
    <xf numFmtId="0" fontId="51" fillId="10" borderId="0" xfId="0" applyFont="1" applyFill="1" applyAlignment="1">
      <alignment horizontal="center"/>
    </xf>
    <xf numFmtId="3" fontId="7" fillId="10" borderId="0" xfId="18" applyNumberFormat="1" applyFont="1" applyFill="1" applyAlignment="1">
      <alignment horizontal="right"/>
    </xf>
    <xf numFmtId="3" fontId="17" fillId="10" borderId="0" xfId="18" applyNumberFormat="1" applyFont="1" applyFill="1" applyAlignment="1">
      <alignment horizontal="right"/>
    </xf>
    <xf numFmtId="168" fontId="64" fillId="10" borderId="0" xfId="0" applyNumberFormat="1" applyFont="1" applyFill="1" applyBorder="1" applyAlignment="1">
      <alignment horizontal="center" wrapText="1"/>
    </xf>
    <xf numFmtId="169" fontId="52" fillId="10" borderId="0" xfId="19" applyNumberFormat="1" applyFont="1" applyFill="1" applyAlignment="1"/>
    <xf numFmtId="0" fontId="62" fillId="11" borderId="0" xfId="0" applyFont="1" applyFill="1" applyBorder="1" applyAlignment="1">
      <alignment wrapText="1"/>
    </xf>
    <xf numFmtId="49" fontId="63" fillId="11" borderId="0" xfId="0" applyNumberFormat="1" applyFont="1" applyFill="1" applyBorder="1" applyAlignment="1">
      <alignment horizontal="center" wrapText="1"/>
    </xf>
    <xf numFmtId="0" fontId="62" fillId="11" borderId="0" xfId="0" applyFont="1" applyFill="1" applyBorder="1" applyAlignment="1">
      <alignment horizontal="center" wrapText="1"/>
    </xf>
    <xf numFmtId="0" fontId="51" fillId="11" borderId="0" xfId="0" applyFont="1" applyFill="1" applyAlignment="1">
      <alignment horizontal="center"/>
    </xf>
    <xf numFmtId="3" fontId="7" fillId="11" borderId="0" xfId="18" applyNumberFormat="1" applyFont="1" applyFill="1" applyAlignment="1">
      <alignment horizontal="right"/>
    </xf>
    <xf numFmtId="3" fontId="17" fillId="11" borderId="0" xfId="18" applyNumberFormat="1" applyFont="1" applyFill="1" applyAlignment="1">
      <alignment horizontal="right"/>
    </xf>
    <xf numFmtId="168" fontId="64" fillId="11" borderId="0" xfId="0" applyNumberFormat="1" applyFont="1" applyFill="1" applyBorder="1" applyAlignment="1">
      <alignment horizontal="center" wrapText="1"/>
    </xf>
    <xf numFmtId="169" fontId="52" fillId="11" borderId="0" xfId="19" applyNumberFormat="1" applyFont="1" applyFill="1" applyAlignment="1"/>
    <xf numFmtId="0" fontId="62" fillId="12" borderId="0" xfId="0" applyFont="1" applyFill="1" applyBorder="1" applyAlignment="1">
      <alignment wrapText="1"/>
    </xf>
    <xf numFmtId="49" fontId="63" fillId="12" borderId="0" xfId="0" applyNumberFormat="1" applyFont="1" applyFill="1" applyBorder="1" applyAlignment="1">
      <alignment horizontal="center" wrapText="1"/>
    </xf>
    <xf numFmtId="0" fontId="62" fillId="12" borderId="0" xfId="0" applyFont="1" applyFill="1" applyBorder="1" applyAlignment="1">
      <alignment horizontal="center" wrapText="1"/>
    </xf>
    <xf numFmtId="0" fontId="51" fillId="12" borderId="0" xfId="0" applyFont="1" applyFill="1" applyAlignment="1">
      <alignment horizontal="center"/>
    </xf>
    <xf numFmtId="3" fontId="7" fillId="12" borderId="0" xfId="18" applyNumberFormat="1" applyFont="1" applyFill="1" applyAlignment="1">
      <alignment horizontal="right"/>
    </xf>
    <xf numFmtId="3" fontId="17" fillId="12" borderId="0" xfId="18" applyNumberFormat="1" applyFont="1" applyFill="1" applyAlignment="1">
      <alignment horizontal="right"/>
    </xf>
    <xf numFmtId="168" fontId="64" fillId="12" borderId="0" xfId="0" applyNumberFormat="1" applyFont="1" applyFill="1" applyBorder="1" applyAlignment="1">
      <alignment horizontal="center" wrapText="1"/>
    </xf>
    <xf numFmtId="169" fontId="52" fillId="12" borderId="0" xfId="19" applyNumberFormat="1" applyFont="1" applyFill="1" applyAlignment="1"/>
    <xf numFmtId="0" fontId="62" fillId="13" borderId="0" xfId="0" applyFont="1" applyFill="1" applyBorder="1" applyAlignment="1">
      <alignment wrapText="1"/>
    </xf>
    <xf numFmtId="49" fontId="63" fillId="13" borderId="0" xfId="0" applyNumberFormat="1" applyFont="1" applyFill="1" applyBorder="1" applyAlignment="1">
      <alignment horizontal="center" wrapText="1"/>
    </xf>
    <xf numFmtId="0" fontId="62" fillId="13" borderId="0" xfId="0" applyFont="1" applyFill="1" applyBorder="1" applyAlignment="1">
      <alignment horizontal="center" wrapText="1"/>
    </xf>
    <xf numFmtId="0" fontId="51" fillId="13" borderId="0" xfId="0" applyFont="1" applyFill="1" applyAlignment="1">
      <alignment horizontal="center"/>
    </xf>
    <xf numFmtId="3" fontId="7" fillId="13" borderId="0" xfId="18" applyNumberFormat="1" applyFont="1" applyFill="1" applyAlignment="1">
      <alignment horizontal="right"/>
    </xf>
    <xf numFmtId="3" fontId="17" fillId="13" borderId="0" xfId="18" applyNumberFormat="1" applyFont="1" applyFill="1" applyAlignment="1">
      <alignment horizontal="right"/>
    </xf>
    <xf numFmtId="168" fontId="64" fillId="13" borderId="0" xfId="0" applyNumberFormat="1" applyFont="1" applyFill="1" applyBorder="1" applyAlignment="1">
      <alignment horizontal="center" wrapText="1"/>
    </xf>
    <xf numFmtId="169" fontId="52" fillId="13" borderId="0" xfId="19" applyNumberFormat="1" applyFont="1" applyFill="1" applyAlignment="1"/>
    <xf numFmtId="0" fontId="62" fillId="14" borderId="0" xfId="0" applyFont="1" applyFill="1" applyBorder="1" applyAlignment="1">
      <alignment wrapText="1"/>
    </xf>
    <xf numFmtId="49" fontId="63" fillId="14" borderId="0" xfId="0" applyNumberFormat="1" applyFont="1" applyFill="1" applyBorder="1" applyAlignment="1">
      <alignment horizontal="center" wrapText="1"/>
    </xf>
    <xf numFmtId="0" fontId="62" fillId="14" borderId="0" xfId="0" applyFont="1" applyFill="1" applyBorder="1" applyAlignment="1">
      <alignment horizontal="center" wrapText="1"/>
    </xf>
    <xf numFmtId="0" fontId="51" fillId="14" borderId="0" xfId="0" applyFont="1" applyFill="1" applyAlignment="1">
      <alignment horizontal="center"/>
    </xf>
    <xf numFmtId="3" fontId="7" fillId="14" borderId="0" xfId="18" applyNumberFormat="1" applyFont="1" applyFill="1" applyAlignment="1">
      <alignment horizontal="right"/>
    </xf>
    <xf numFmtId="3" fontId="17" fillId="14" borderId="0" xfId="18" applyNumberFormat="1" applyFont="1" applyFill="1" applyAlignment="1">
      <alignment horizontal="right"/>
    </xf>
    <xf numFmtId="168" fontId="64" fillId="14" borderId="0" xfId="0" applyNumberFormat="1" applyFont="1" applyFill="1" applyBorder="1" applyAlignment="1">
      <alignment horizontal="center" wrapText="1"/>
    </xf>
    <xf numFmtId="169" fontId="52" fillId="14" borderId="0" xfId="19" applyNumberFormat="1" applyFont="1" applyFill="1" applyAlignment="1"/>
    <xf numFmtId="0" fontId="62" fillId="15" borderId="0" xfId="0" applyFont="1" applyFill="1" applyBorder="1" applyAlignment="1">
      <alignment wrapText="1"/>
    </xf>
    <xf numFmtId="49" fontId="63" fillId="15" borderId="0" xfId="0" applyNumberFormat="1" applyFont="1" applyFill="1" applyBorder="1" applyAlignment="1">
      <alignment horizontal="center" wrapText="1"/>
    </xf>
    <xf numFmtId="0" fontId="62" fillId="15" borderId="0" xfId="0" applyFont="1" applyFill="1" applyBorder="1" applyAlignment="1">
      <alignment horizontal="center" wrapText="1"/>
    </xf>
    <xf numFmtId="0" fontId="51" fillId="15" borderId="0" xfId="0" applyFont="1" applyFill="1" applyAlignment="1">
      <alignment horizontal="center"/>
    </xf>
    <xf numFmtId="3" fontId="7" fillId="15" borderId="0" xfId="18" applyNumberFormat="1" applyFont="1" applyFill="1" applyAlignment="1">
      <alignment horizontal="right"/>
    </xf>
    <xf numFmtId="3" fontId="17" fillId="15" borderId="0" xfId="18" applyNumberFormat="1" applyFont="1" applyFill="1" applyAlignment="1">
      <alignment horizontal="right"/>
    </xf>
    <xf numFmtId="168" fontId="64" fillId="15" borderId="0" xfId="0" applyNumberFormat="1" applyFont="1" applyFill="1" applyBorder="1" applyAlignment="1">
      <alignment horizontal="center" wrapText="1"/>
    </xf>
    <xf numFmtId="169" fontId="52" fillId="15" borderId="0" xfId="19" applyNumberFormat="1" applyFont="1" applyFill="1" applyAlignment="1"/>
    <xf numFmtId="0" fontId="62" fillId="16" borderId="0" xfId="0" applyFont="1" applyFill="1" applyBorder="1" applyAlignment="1">
      <alignment wrapText="1"/>
    </xf>
    <xf numFmtId="49" fontId="63" fillId="16" borderId="0" xfId="0" applyNumberFormat="1" applyFont="1" applyFill="1" applyBorder="1" applyAlignment="1">
      <alignment horizontal="center" wrapText="1"/>
    </xf>
    <xf numFmtId="0" fontId="62" fillId="16" borderId="0" xfId="0" applyFont="1" applyFill="1" applyBorder="1" applyAlignment="1">
      <alignment horizontal="center" wrapText="1"/>
    </xf>
    <xf numFmtId="0" fontId="51" fillId="16" borderId="0" xfId="0" applyFont="1" applyFill="1" applyAlignment="1">
      <alignment horizontal="center"/>
    </xf>
    <xf numFmtId="3" fontId="7" fillId="16" borderId="0" xfId="18" applyNumberFormat="1" applyFont="1" applyFill="1" applyAlignment="1">
      <alignment horizontal="right"/>
    </xf>
    <xf numFmtId="3" fontId="17" fillId="16" borderId="0" xfId="18" applyNumberFormat="1" applyFont="1" applyFill="1" applyAlignment="1">
      <alignment horizontal="right"/>
    </xf>
    <xf numFmtId="168" fontId="64" fillId="16" borderId="0" xfId="0" applyNumberFormat="1" applyFont="1" applyFill="1" applyBorder="1" applyAlignment="1">
      <alignment horizontal="center" wrapText="1"/>
    </xf>
    <xf numFmtId="169" fontId="52" fillId="16" borderId="0" xfId="19" applyNumberFormat="1" applyFont="1" applyFill="1" applyAlignment="1"/>
    <xf numFmtId="0" fontId="62" fillId="17" borderId="0" xfId="0" applyFont="1" applyFill="1" applyBorder="1" applyAlignment="1">
      <alignment wrapText="1"/>
    </xf>
    <xf numFmtId="49" fontId="63" fillId="17" borderId="0" xfId="0" applyNumberFormat="1" applyFont="1" applyFill="1" applyBorder="1" applyAlignment="1">
      <alignment horizontal="center" wrapText="1"/>
    </xf>
    <xf numFmtId="0" fontId="62" fillId="17" borderId="0" xfId="0" applyFont="1" applyFill="1" applyBorder="1" applyAlignment="1">
      <alignment horizontal="center" wrapText="1"/>
    </xf>
    <xf numFmtId="0" fontId="51" fillId="17" borderId="0" xfId="0" applyFont="1" applyFill="1" applyAlignment="1">
      <alignment horizontal="center"/>
    </xf>
    <xf numFmtId="3" fontId="7" fillId="17" borderId="0" xfId="18" applyNumberFormat="1" applyFont="1" applyFill="1" applyAlignment="1">
      <alignment horizontal="right"/>
    </xf>
    <xf numFmtId="3" fontId="17" fillId="17" borderId="0" xfId="18" applyNumberFormat="1" applyFont="1" applyFill="1" applyAlignment="1">
      <alignment horizontal="right"/>
    </xf>
    <xf numFmtId="168" fontId="64" fillId="17" borderId="0" xfId="0" applyNumberFormat="1" applyFont="1" applyFill="1" applyBorder="1" applyAlignment="1">
      <alignment horizontal="center" wrapText="1"/>
    </xf>
    <xf numFmtId="169" fontId="52" fillId="17" borderId="0" xfId="19" applyNumberFormat="1" applyFont="1" applyFill="1" applyAlignment="1"/>
    <xf numFmtId="0" fontId="62" fillId="18" borderId="0" xfId="0" applyFont="1" applyFill="1" applyBorder="1" applyAlignment="1">
      <alignment wrapText="1"/>
    </xf>
    <xf numFmtId="49" fontId="63" fillId="18" borderId="0" xfId="0" applyNumberFormat="1" applyFont="1" applyFill="1" applyBorder="1" applyAlignment="1">
      <alignment horizontal="center" wrapText="1"/>
    </xf>
    <xf numFmtId="0" fontId="62" fillId="18" borderId="0" xfId="0" applyFont="1" applyFill="1" applyBorder="1" applyAlignment="1">
      <alignment horizontal="center" wrapText="1"/>
    </xf>
    <xf numFmtId="0" fontId="51" fillId="18" borderId="0" xfId="0" applyFont="1" applyFill="1" applyAlignment="1">
      <alignment horizontal="center"/>
    </xf>
    <xf numFmtId="3" fontId="7" fillId="18" borderId="0" xfId="18" applyNumberFormat="1" applyFont="1" applyFill="1" applyAlignment="1">
      <alignment horizontal="right"/>
    </xf>
    <xf numFmtId="3" fontId="17" fillId="18" borderId="0" xfId="18" applyNumberFormat="1" applyFont="1" applyFill="1" applyAlignment="1">
      <alignment horizontal="right"/>
    </xf>
    <xf numFmtId="168" fontId="64" fillId="18" borderId="0" xfId="0" applyNumberFormat="1" applyFont="1" applyFill="1" applyBorder="1" applyAlignment="1">
      <alignment horizontal="center" wrapText="1"/>
    </xf>
    <xf numFmtId="169" fontId="52" fillId="18" borderId="0" xfId="19" applyNumberFormat="1" applyFont="1" applyFill="1" applyAlignment="1"/>
    <xf numFmtId="49" fontId="69" fillId="18" borderId="0" xfId="0" applyNumberFormat="1" applyFont="1" applyFill="1" applyBorder="1" applyAlignment="1">
      <alignment horizontal="center" wrapText="1"/>
    </xf>
    <xf numFmtId="0" fontId="70" fillId="18" borderId="0" xfId="0" applyFont="1" applyFill="1" applyAlignment="1">
      <alignment horizontal="center"/>
    </xf>
    <xf numFmtId="3" fontId="31" fillId="18" borderId="0" xfId="18" applyNumberFormat="1" applyFont="1" applyFill="1" applyAlignment="1">
      <alignment horizontal="right"/>
    </xf>
    <xf numFmtId="3" fontId="52" fillId="18" borderId="0" xfId="18" applyNumberFormat="1" applyFont="1" applyFill="1" applyAlignment="1">
      <alignment horizontal="right"/>
    </xf>
    <xf numFmtId="168" fontId="62" fillId="18" borderId="0" xfId="0" applyNumberFormat="1" applyFont="1" applyFill="1" applyBorder="1" applyAlignment="1">
      <alignment horizontal="center" wrapText="1"/>
    </xf>
    <xf numFmtId="167" fontId="52" fillId="0" borderId="0" xfId="0" applyNumberFormat="1" applyFont="1" applyAlignment="1"/>
    <xf numFmtId="0" fontId="52" fillId="0" borderId="0" xfId="0" applyFont="1" applyAlignment="1"/>
    <xf numFmtId="0" fontId="67" fillId="18" borderId="0" xfId="0" applyFont="1" applyFill="1" applyBorder="1" applyAlignment="1"/>
    <xf numFmtId="0" fontId="17" fillId="18" borderId="0" xfId="0" applyFont="1" applyFill="1" applyAlignment="1">
      <alignment horizontal="center"/>
    </xf>
    <xf numFmtId="0" fontId="48" fillId="18" borderId="0" xfId="0" applyFont="1" applyFill="1" applyBorder="1" applyAlignment="1">
      <alignment horizontal="center"/>
    </xf>
    <xf numFmtId="0" fontId="62" fillId="19" borderId="0" xfId="0" applyFont="1" applyFill="1" applyBorder="1" applyAlignment="1">
      <alignment wrapText="1"/>
    </xf>
    <xf numFmtId="49" fontId="63" fillId="19" borderId="0" xfId="0" applyNumberFormat="1" applyFont="1" applyFill="1" applyBorder="1" applyAlignment="1">
      <alignment horizontal="center" wrapText="1"/>
    </xf>
    <xf numFmtId="0" fontId="62" fillId="19" borderId="0" xfId="0" applyFont="1" applyFill="1" applyBorder="1" applyAlignment="1">
      <alignment horizontal="center" wrapText="1"/>
    </xf>
    <xf numFmtId="0" fontId="51" fillId="19" borderId="0" xfId="0" applyFont="1" applyFill="1" applyAlignment="1">
      <alignment horizontal="center"/>
    </xf>
    <xf numFmtId="3" fontId="7" fillId="19" borderId="0" xfId="18" applyNumberFormat="1" applyFont="1" applyFill="1" applyAlignment="1">
      <alignment horizontal="right"/>
    </xf>
    <xf numFmtId="3" fontId="17" fillId="19" borderId="0" xfId="18" applyNumberFormat="1" applyFont="1" applyFill="1" applyAlignment="1">
      <alignment horizontal="right"/>
    </xf>
    <xf numFmtId="168" fontId="64" fillId="19" borderId="0" xfId="0" applyNumberFormat="1" applyFont="1" applyFill="1" applyBorder="1" applyAlignment="1">
      <alignment horizontal="center" wrapText="1"/>
    </xf>
    <xf numFmtId="169" fontId="52" fillId="19" borderId="0" xfId="19" applyNumberFormat="1" applyFont="1" applyFill="1" applyAlignment="1"/>
    <xf numFmtId="0" fontId="62" fillId="20" borderId="0" xfId="0" applyFont="1" applyFill="1" applyBorder="1" applyAlignment="1">
      <alignment wrapText="1"/>
    </xf>
    <xf numFmtId="49" fontId="63" fillId="20" borderId="0" xfId="0" applyNumberFormat="1" applyFont="1" applyFill="1" applyBorder="1" applyAlignment="1">
      <alignment horizontal="center" wrapText="1"/>
    </xf>
    <xf numFmtId="0" fontId="62" fillId="20" borderId="0" xfId="0" applyFont="1" applyFill="1" applyBorder="1" applyAlignment="1">
      <alignment horizontal="center" wrapText="1"/>
    </xf>
    <xf numFmtId="0" fontId="51" fillId="20" borderId="0" xfId="0" applyFont="1" applyFill="1" applyAlignment="1">
      <alignment horizontal="center"/>
    </xf>
    <xf numFmtId="3" fontId="7" fillId="20" borderId="0" xfId="18" applyNumberFormat="1" applyFont="1" applyFill="1" applyAlignment="1">
      <alignment horizontal="right"/>
    </xf>
    <xf numFmtId="3" fontId="17" fillId="20" borderId="0" xfId="18" applyNumberFormat="1" applyFont="1" applyFill="1" applyAlignment="1">
      <alignment horizontal="right"/>
    </xf>
    <xf numFmtId="168" fontId="64" fillId="20" borderId="0" xfId="0" applyNumberFormat="1" applyFont="1" applyFill="1" applyBorder="1" applyAlignment="1">
      <alignment horizontal="center" wrapText="1"/>
    </xf>
    <xf numFmtId="169" fontId="52" fillId="20" borderId="0" xfId="19" applyNumberFormat="1" applyFont="1" applyFill="1" applyAlignment="1"/>
    <xf numFmtId="0" fontId="62" fillId="21" borderId="0" xfId="0" applyFont="1" applyFill="1" applyBorder="1" applyAlignment="1">
      <alignment wrapText="1"/>
    </xf>
    <xf numFmtId="49" fontId="63" fillId="21" borderId="0" xfId="0" applyNumberFormat="1" applyFont="1" applyFill="1" applyBorder="1" applyAlignment="1">
      <alignment horizontal="center" wrapText="1"/>
    </xf>
    <xf numFmtId="0" fontId="62" fillId="21" borderId="0" xfId="0" applyFont="1" applyFill="1" applyBorder="1" applyAlignment="1">
      <alignment horizontal="center" wrapText="1"/>
    </xf>
    <xf numFmtId="0" fontId="51" fillId="21" borderId="0" xfId="0" applyFont="1" applyFill="1" applyAlignment="1">
      <alignment horizontal="center"/>
    </xf>
    <xf numFmtId="3" fontId="7" fillId="21" borderId="0" xfId="18" applyNumberFormat="1" applyFont="1" applyFill="1" applyAlignment="1">
      <alignment horizontal="right"/>
    </xf>
    <xf numFmtId="3" fontId="17" fillId="21" borderId="0" xfId="18" applyNumberFormat="1" applyFont="1" applyFill="1" applyAlignment="1">
      <alignment horizontal="right"/>
    </xf>
    <xf numFmtId="168" fontId="64" fillId="21" borderId="0" xfId="0" applyNumberFormat="1" applyFont="1" applyFill="1" applyBorder="1" applyAlignment="1">
      <alignment horizontal="center" wrapText="1"/>
    </xf>
    <xf numFmtId="169" fontId="52" fillId="21" borderId="0" xfId="19" applyNumberFormat="1" applyFont="1" applyFill="1" applyAlignment="1"/>
    <xf numFmtId="0" fontId="67" fillId="21" borderId="0" xfId="0" applyFont="1" applyFill="1" applyBorder="1" applyAlignment="1"/>
    <xf numFmtId="0" fontId="17" fillId="21" borderId="0" xfId="0" applyFont="1" applyFill="1" applyAlignment="1">
      <alignment horizontal="center"/>
    </xf>
    <xf numFmtId="0" fontId="71" fillId="21" borderId="0" xfId="0" applyFont="1" applyFill="1" applyBorder="1" applyAlignment="1">
      <alignment horizontal="center"/>
    </xf>
    <xf numFmtId="0" fontId="62" fillId="22" borderId="0" xfId="0" applyFont="1" applyFill="1" applyBorder="1" applyAlignment="1">
      <alignment wrapText="1"/>
    </xf>
    <xf numFmtId="49" fontId="63" fillId="22" borderId="0" xfId="0" applyNumberFormat="1" applyFont="1" applyFill="1" applyBorder="1" applyAlignment="1">
      <alignment horizontal="center" wrapText="1"/>
    </xf>
    <xf numFmtId="0" fontId="62" fillId="22" borderId="0" xfId="0" applyFont="1" applyFill="1" applyBorder="1" applyAlignment="1">
      <alignment horizontal="center" wrapText="1"/>
    </xf>
    <xf numFmtId="0" fontId="51" fillId="22" borderId="0" xfId="0" applyFont="1" applyFill="1" applyAlignment="1">
      <alignment horizontal="center"/>
    </xf>
    <xf numFmtId="3" fontId="7" fillId="22" borderId="0" xfId="18" applyNumberFormat="1" applyFont="1" applyFill="1" applyAlignment="1">
      <alignment horizontal="right"/>
    </xf>
    <xf numFmtId="3" fontId="17" fillId="22" borderId="0" xfId="18" applyNumberFormat="1" applyFont="1" applyFill="1" applyAlignment="1">
      <alignment horizontal="right"/>
    </xf>
    <xf numFmtId="168" fontId="64" fillId="22" borderId="0" xfId="0" applyNumberFormat="1" applyFont="1" applyFill="1" applyBorder="1" applyAlignment="1">
      <alignment horizontal="center" wrapText="1"/>
    </xf>
    <xf numFmtId="169" fontId="52" fillId="22" borderId="0" xfId="19" applyNumberFormat="1" applyFont="1" applyFill="1" applyAlignment="1"/>
    <xf numFmtId="0" fontId="62" fillId="23" borderId="0" xfId="0" applyFont="1" applyFill="1" applyBorder="1" applyAlignment="1">
      <alignment wrapText="1"/>
    </xf>
    <xf numFmtId="49" fontId="63" fillId="23" borderId="0" xfId="0" applyNumberFormat="1" applyFont="1" applyFill="1" applyBorder="1" applyAlignment="1">
      <alignment horizontal="center" wrapText="1"/>
    </xf>
    <xf numFmtId="0" fontId="62" fillId="23" borderId="0" xfId="0" applyFont="1" applyFill="1" applyBorder="1" applyAlignment="1">
      <alignment horizontal="center" wrapText="1"/>
    </xf>
    <xf numFmtId="0" fontId="51" fillId="23" borderId="0" xfId="0" applyFont="1" applyFill="1" applyAlignment="1">
      <alignment horizontal="center"/>
    </xf>
    <xf numFmtId="3" fontId="7" fillId="23" borderId="0" xfId="18" applyNumberFormat="1" applyFont="1" applyFill="1" applyAlignment="1">
      <alignment horizontal="right"/>
    </xf>
    <xf numFmtId="3" fontId="17" fillId="23" borderId="0" xfId="18" applyNumberFormat="1" applyFont="1" applyFill="1" applyAlignment="1">
      <alignment horizontal="right"/>
    </xf>
    <xf numFmtId="168" fontId="64" fillId="23" borderId="0" xfId="0" applyNumberFormat="1" applyFont="1" applyFill="1" applyBorder="1" applyAlignment="1">
      <alignment horizontal="center" wrapText="1"/>
    </xf>
    <xf numFmtId="169" fontId="52" fillId="23" borderId="0" xfId="19" applyNumberFormat="1" applyFont="1" applyFill="1" applyAlignment="1"/>
    <xf numFmtId="168" fontId="72" fillId="16" borderId="0" xfId="0" applyNumberFormat="1" applyFont="1" applyFill="1" applyBorder="1" applyAlignment="1">
      <alignment horizontal="center" wrapText="1"/>
    </xf>
    <xf numFmtId="0" fontId="17" fillId="21" borderId="0" xfId="0" applyFont="1" applyFill="1" applyAlignment="1"/>
    <xf numFmtId="49" fontId="66" fillId="21" borderId="0" xfId="0" quotePrefix="1" applyNumberFormat="1" applyFont="1" applyFill="1" applyAlignment="1">
      <alignment horizontal="center"/>
    </xf>
    <xf numFmtId="0" fontId="17" fillId="21" borderId="0" xfId="0" applyFont="1" applyFill="1" applyBorder="1" applyAlignment="1">
      <alignment horizontal="center"/>
    </xf>
    <xf numFmtId="0" fontId="73" fillId="22" borderId="0" xfId="0" applyFont="1" applyFill="1" applyAlignment="1"/>
    <xf numFmtId="49" fontId="66" fillId="22" borderId="0" xfId="0" quotePrefix="1" applyNumberFormat="1" applyFont="1" applyFill="1" applyBorder="1" applyAlignment="1">
      <alignment horizontal="center"/>
    </xf>
    <xf numFmtId="0" fontId="72" fillId="22" borderId="0" xfId="22" applyFont="1" applyFill="1" applyBorder="1" applyAlignment="1">
      <alignment wrapText="1"/>
    </xf>
    <xf numFmtId="0" fontId="73" fillId="22" borderId="0" xfId="0" applyFont="1" applyFill="1" applyAlignment="1">
      <alignment horizontal="center"/>
    </xf>
    <xf numFmtId="0" fontId="17" fillId="22" borderId="0" xfId="0" applyFont="1" applyFill="1" applyBorder="1" applyAlignment="1">
      <alignment horizontal="center"/>
    </xf>
    <xf numFmtId="0" fontId="73" fillId="9" borderId="0" xfId="0" applyFont="1" applyFill="1" applyAlignment="1"/>
    <xf numFmtId="49" fontId="66" fillId="9" borderId="0" xfId="0" quotePrefix="1" applyNumberFormat="1" applyFont="1" applyFill="1" applyBorder="1" applyAlignment="1">
      <alignment horizontal="center"/>
    </xf>
    <xf numFmtId="0" fontId="72" fillId="9" borderId="0" xfId="22" applyFont="1" applyFill="1" applyBorder="1" applyAlignment="1">
      <alignment wrapText="1"/>
    </xf>
    <xf numFmtId="0" fontId="73" fillId="9" borderId="0" xfId="0" applyFont="1" applyFill="1" applyAlignment="1">
      <alignment horizontal="center"/>
    </xf>
    <xf numFmtId="0" fontId="17" fillId="9" borderId="0" xfId="0" applyFont="1" applyFill="1" applyBorder="1" applyAlignment="1">
      <alignment horizontal="center"/>
    </xf>
    <xf numFmtId="0" fontId="73" fillId="11" borderId="0" xfId="0" applyFont="1" applyFill="1" applyAlignment="1"/>
    <xf numFmtId="49" fontId="66" fillId="11" borderId="0" xfId="0" quotePrefix="1" applyNumberFormat="1" applyFont="1" applyFill="1" applyBorder="1" applyAlignment="1">
      <alignment horizontal="center"/>
    </xf>
    <xf numFmtId="0" fontId="72" fillId="11" borderId="0" xfId="22" applyFont="1" applyFill="1" applyBorder="1" applyAlignment="1">
      <alignment wrapText="1"/>
    </xf>
    <xf numFmtId="0" fontId="73" fillId="11" borderId="0" xfId="0" applyFont="1" applyFill="1" applyAlignment="1">
      <alignment horizontal="center"/>
    </xf>
    <xf numFmtId="0" fontId="17" fillId="11" borderId="0" xfId="0" applyFont="1" applyFill="1" applyBorder="1" applyAlignment="1">
      <alignment horizontal="center"/>
    </xf>
    <xf numFmtId="0" fontId="54" fillId="0" borderId="0" xfId="0" applyFont="1"/>
    <xf numFmtId="49" fontId="77" fillId="0" borderId="0" xfId="0" applyNumberFormat="1" applyFont="1" applyFill="1" applyBorder="1" applyAlignment="1">
      <alignment horizontal="center" vertical="top"/>
    </xf>
    <xf numFmtId="0" fontId="54" fillId="0" borderId="0" xfId="0" applyFont="1" applyFill="1" applyBorder="1" applyAlignment="1">
      <alignment horizontal="left" vertical="top"/>
    </xf>
    <xf numFmtId="0" fontId="54" fillId="0" borderId="0" xfId="0" applyFont="1" applyFill="1" applyBorder="1" applyAlignment="1">
      <alignment horizontal="center" vertical="top"/>
    </xf>
    <xf numFmtId="0" fontId="78" fillId="0" borderId="0" xfId="0" applyFont="1" applyAlignment="1">
      <alignment horizontal="center"/>
    </xf>
    <xf numFmtId="3" fontId="43" fillId="0" borderId="0" xfId="0" applyNumberFormat="1" applyFont="1" applyAlignment="1">
      <alignment horizontal="center"/>
    </xf>
    <xf numFmtId="3" fontId="54" fillId="0" borderId="0" xfId="18" applyNumberFormat="1" applyFont="1" applyAlignment="1">
      <alignment horizontal="right"/>
    </xf>
    <xf numFmtId="0" fontId="12" fillId="0" borderId="0" xfId="0" applyFont="1" applyAlignment="1">
      <alignment horizontal="center"/>
    </xf>
    <xf numFmtId="49" fontId="55" fillId="0" borderId="0" xfId="0" applyNumberFormat="1" applyFont="1" applyFill="1" applyBorder="1" applyAlignment="1">
      <alignment vertical="top"/>
    </xf>
    <xf numFmtId="49" fontId="61" fillId="6" borderId="0" xfId="0" applyNumberFormat="1" applyFont="1" applyFill="1" applyBorder="1" applyAlignment="1">
      <alignment horizontal="center" wrapText="1"/>
    </xf>
    <xf numFmtId="3" fontId="17" fillId="0" borderId="0" xfId="0" applyNumberFormat="1" applyFont="1" applyAlignment="1"/>
    <xf numFmtId="10" fontId="17" fillId="0" borderId="0" xfId="19" applyNumberFormat="1" applyFont="1" applyAlignment="1"/>
    <xf numFmtId="10" fontId="17" fillId="0" borderId="0" xfId="0" applyNumberFormat="1" applyFont="1" applyAlignment="1"/>
    <xf numFmtId="49" fontId="61" fillId="7" borderId="0" xfId="0" applyNumberFormat="1" applyFont="1" applyFill="1" applyBorder="1" applyAlignment="1">
      <alignment horizontal="center" wrapText="1"/>
    </xf>
    <xf numFmtId="0" fontId="51" fillId="8" borderId="0" xfId="0" quotePrefix="1" applyFont="1" applyFill="1" applyAlignment="1">
      <alignment horizontal="center"/>
    </xf>
    <xf numFmtId="49" fontId="61" fillId="9" borderId="0" xfId="0" applyNumberFormat="1" applyFont="1" applyFill="1" applyBorder="1" applyAlignment="1">
      <alignment horizontal="center" wrapText="1"/>
    </xf>
    <xf numFmtId="49" fontId="61" fillId="10" borderId="0" xfId="0" applyNumberFormat="1" applyFont="1" applyFill="1" applyBorder="1" applyAlignment="1">
      <alignment horizontal="center" wrapText="1"/>
    </xf>
    <xf numFmtId="49" fontId="61" fillId="11" borderId="0" xfId="0" applyNumberFormat="1" applyFont="1" applyFill="1" applyBorder="1" applyAlignment="1">
      <alignment horizontal="center" wrapText="1"/>
    </xf>
    <xf numFmtId="0" fontId="79" fillId="11" borderId="0" xfId="0" applyFont="1" applyFill="1" applyBorder="1" applyAlignment="1">
      <alignment wrapText="1"/>
    </xf>
    <xf numFmtId="49" fontId="61" fillId="11" borderId="0" xfId="0" quotePrefix="1" applyNumberFormat="1" applyFont="1" applyFill="1" applyBorder="1" applyAlignment="1">
      <alignment horizontal="center" wrapText="1"/>
    </xf>
    <xf numFmtId="49" fontId="61" fillId="12" borderId="0" xfId="0" applyNumberFormat="1" applyFont="1" applyFill="1" applyBorder="1" applyAlignment="1">
      <alignment horizontal="center" wrapText="1"/>
    </xf>
    <xf numFmtId="49" fontId="61" fillId="13" borderId="0" xfId="0" applyNumberFormat="1" applyFont="1" applyFill="1" applyBorder="1" applyAlignment="1">
      <alignment horizontal="center" wrapText="1"/>
    </xf>
    <xf numFmtId="49" fontId="61" fillId="14" borderId="0" xfId="0" applyNumberFormat="1" applyFont="1" applyFill="1" applyBorder="1" applyAlignment="1">
      <alignment horizontal="center" wrapText="1"/>
    </xf>
    <xf numFmtId="49" fontId="61" fillId="15" borderId="0" xfId="0" applyNumberFormat="1" applyFont="1" applyFill="1" applyBorder="1" applyAlignment="1">
      <alignment horizontal="center" wrapText="1"/>
    </xf>
    <xf numFmtId="49" fontId="61" fillId="16" borderId="0" xfId="0" applyNumberFormat="1" applyFont="1" applyFill="1" applyBorder="1" applyAlignment="1">
      <alignment horizontal="center" wrapText="1"/>
    </xf>
    <xf numFmtId="49" fontId="61" fillId="17" borderId="0" xfId="0" applyNumberFormat="1" applyFont="1" applyFill="1" applyBorder="1" applyAlignment="1">
      <alignment horizontal="center" wrapText="1"/>
    </xf>
    <xf numFmtId="49" fontId="61" fillId="18" borderId="0" xfId="0" applyNumberFormat="1" applyFont="1" applyFill="1" applyBorder="1" applyAlignment="1">
      <alignment horizontal="center" wrapText="1"/>
    </xf>
    <xf numFmtId="49" fontId="68" fillId="18" borderId="0" xfId="0" applyNumberFormat="1" applyFont="1" applyFill="1" applyBorder="1" applyAlignment="1">
      <alignment horizontal="center" wrapText="1"/>
    </xf>
    <xf numFmtId="3" fontId="52" fillId="0" borderId="0" xfId="0" applyNumberFormat="1" applyFont="1" applyAlignment="1"/>
    <xf numFmtId="10" fontId="52" fillId="0" borderId="0" xfId="19" applyNumberFormat="1" applyFont="1" applyAlignment="1"/>
    <xf numFmtId="49" fontId="61" fillId="19" borderId="0" xfId="0" applyNumberFormat="1" applyFont="1" applyFill="1" applyBorder="1" applyAlignment="1">
      <alignment horizontal="center" wrapText="1"/>
    </xf>
    <xf numFmtId="49" fontId="61" fillId="20" borderId="0" xfId="0" applyNumberFormat="1" applyFont="1" applyFill="1" applyBorder="1" applyAlignment="1">
      <alignment horizontal="center" wrapText="1"/>
    </xf>
    <xf numFmtId="49" fontId="61" fillId="21" borderId="0" xfId="0" applyNumberFormat="1" applyFont="1" applyFill="1" applyBorder="1" applyAlignment="1">
      <alignment horizontal="center" wrapText="1"/>
    </xf>
    <xf numFmtId="49" fontId="61" fillId="22" borderId="0" xfId="0" applyNumberFormat="1" applyFont="1" applyFill="1" applyBorder="1" applyAlignment="1">
      <alignment horizontal="center" wrapText="1"/>
    </xf>
    <xf numFmtId="49" fontId="61" fillId="23" borderId="0" xfId="0" applyNumberFormat="1" applyFont="1" applyFill="1" applyBorder="1" applyAlignment="1">
      <alignment horizontal="center" wrapText="1"/>
    </xf>
    <xf numFmtId="49" fontId="61" fillId="23" borderId="0" xfId="0" quotePrefix="1" applyNumberFormat="1" applyFont="1" applyFill="1" applyBorder="1" applyAlignment="1">
      <alignment horizontal="center" wrapText="1"/>
    </xf>
    <xf numFmtId="49" fontId="51" fillId="21" borderId="0" xfId="0" applyNumberFormat="1" applyFont="1" applyFill="1" applyAlignment="1">
      <alignment horizontal="center" wrapText="1"/>
    </xf>
    <xf numFmtId="49" fontId="51" fillId="21" borderId="0" xfId="0" applyNumberFormat="1" applyFont="1" applyFill="1" applyAlignment="1">
      <alignment horizontal="center"/>
    </xf>
    <xf numFmtId="49" fontId="51" fillId="22" borderId="0" xfId="0" quotePrefix="1" applyNumberFormat="1" applyFont="1" applyFill="1" applyBorder="1" applyAlignment="1">
      <alignment horizontal="center"/>
    </xf>
    <xf numFmtId="49" fontId="51" fillId="9" borderId="0" xfId="0" quotePrefix="1" applyNumberFormat="1" applyFont="1" applyFill="1" applyBorder="1" applyAlignment="1">
      <alignment horizontal="center"/>
    </xf>
    <xf numFmtId="49" fontId="51" fillId="11" borderId="0" xfId="0" quotePrefix="1" applyNumberFormat="1" applyFont="1" applyFill="1" applyBorder="1" applyAlignment="1">
      <alignment horizontal="center"/>
    </xf>
    <xf numFmtId="0" fontId="76" fillId="0" borderId="0" xfId="23" applyFont="1" applyFill="1" applyBorder="1" applyAlignment="1" applyProtection="1">
      <alignment vertical="center"/>
      <protection locked="0"/>
    </xf>
    <xf numFmtId="49" fontId="57" fillId="0" borderId="0" xfId="0" applyNumberFormat="1" applyFont="1" applyFill="1" applyBorder="1" applyAlignment="1">
      <alignment horizontal="center" vertical="top"/>
    </xf>
    <xf numFmtId="0" fontId="62" fillId="0" borderId="0" xfId="0" applyFont="1" applyFill="1" applyBorder="1" applyAlignment="1">
      <alignment wrapText="1"/>
    </xf>
    <xf numFmtId="0" fontId="80" fillId="11" borderId="0" xfId="0" applyFont="1" applyFill="1" applyBorder="1" applyAlignment="1">
      <alignment wrapText="1"/>
    </xf>
    <xf numFmtId="0" fontId="32" fillId="0" borderId="0" xfId="0" applyFont="1" applyAlignment="1" applyProtection="1">
      <alignment horizontal="left" vertical="top" wrapText="1"/>
    </xf>
    <xf numFmtId="0" fontId="31" fillId="0" borderId="0" xfId="0" applyFont="1" applyFill="1" applyAlignment="1" applyProtection="1">
      <alignment horizontal="left"/>
    </xf>
    <xf numFmtId="0" fontId="31" fillId="0" borderId="0" xfId="0" applyFont="1" applyAlignment="1" applyProtection="1">
      <alignment horizontal="left"/>
    </xf>
    <xf numFmtId="0" fontId="33" fillId="0" borderId="0" xfId="0" applyNumberFormat="1" applyFont="1" applyAlignment="1" applyProtection="1">
      <alignment horizontal="left" vertical="top" wrapText="1"/>
    </xf>
    <xf numFmtId="0" fontId="32" fillId="0" borderId="0" xfId="0" applyNumberFormat="1" applyFont="1" applyAlignment="1" applyProtection="1">
      <alignment horizontal="left" vertical="top" wrapText="1"/>
    </xf>
    <xf numFmtId="0" fontId="33" fillId="0" borderId="0" xfId="0" applyNumberFormat="1" applyFont="1" applyBorder="1" applyAlignment="1" applyProtection="1">
      <alignment horizontal="left" vertical="top" wrapText="1"/>
    </xf>
    <xf numFmtId="2" fontId="11" fillId="0" borderId="0" xfId="0" applyNumberFormat="1" applyFont="1" applyAlignment="1">
      <alignment horizontal="center"/>
    </xf>
    <xf numFmtId="3" fontId="12" fillId="0" borderId="0" xfId="0" applyNumberFormat="1" applyFont="1"/>
    <xf numFmtId="0" fontId="12" fillId="0" borderId="0" xfId="0" applyFont="1"/>
    <xf numFmtId="170" fontId="11" fillId="0" borderId="0" xfId="0" applyNumberFormat="1" applyFont="1"/>
    <xf numFmtId="1" fontId="11" fillId="0" borderId="0" xfId="12" applyNumberFormat="1" applyFont="1" applyAlignment="1">
      <alignment horizontal="center"/>
    </xf>
    <xf numFmtId="0" fontId="11" fillId="0" borderId="0" xfId="0" applyFont="1" applyFill="1" applyAlignment="1">
      <alignment horizontal="center"/>
    </xf>
    <xf numFmtId="0" fontId="11" fillId="0" borderId="0" xfId="0" applyFont="1" applyFill="1" applyAlignment="1">
      <alignment horizontal="center" vertical="center"/>
    </xf>
    <xf numFmtId="165" fontId="13" fillId="0" borderId="6" xfId="13" applyNumberFormat="1" applyFont="1" applyFill="1" applyAlignment="1">
      <alignment horizontal="center" vertical="center" wrapText="1"/>
    </xf>
    <xf numFmtId="1" fontId="11" fillId="0" borderId="0" xfId="12" applyNumberFormat="1" applyFont="1" applyFill="1" applyAlignment="1">
      <alignment horizontal="center"/>
    </xf>
    <xf numFmtId="0" fontId="0" fillId="0" borderId="0" xfId="0" pivotButton="1"/>
    <xf numFmtId="0" fontId="0" fillId="12" borderId="0" xfId="0" applyFill="1"/>
    <xf numFmtId="3" fontId="0" fillId="0" borderId="0" xfId="0" applyNumberFormat="1"/>
    <xf numFmtId="3" fontId="0" fillId="12" borderId="0" xfId="0" applyNumberFormat="1" applyFill="1"/>
    <xf numFmtId="10" fontId="0" fillId="0" borderId="0" xfId="0" applyNumberFormat="1"/>
    <xf numFmtId="10" fontId="0" fillId="12" borderId="0" xfId="0" applyNumberFormat="1" applyFill="1"/>
    <xf numFmtId="171" fontId="0" fillId="0" borderId="0" xfId="0" applyNumberFormat="1"/>
    <xf numFmtId="172" fontId="0" fillId="0" borderId="0" xfId="0" applyNumberFormat="1"/>
    <xf numFmtId="49" fontId="10" fillId="0" borderId="0" xfId="0" applyNumberFormat="1" applyFont="1" applyFill="1" applyBorder="1" applyAlignment="1">
      <alignment vertical="center"/>
    </xf>
    <xf numFmtId="49" fontId="11" fillId="0" borderId="0" xfId="0" applyNumberFormat="1" applyFont="1" applyAlignment="1">
      <alignment horizontal="left" vertical="center"/>
    </xf>
    <xf numFmtId="49" fontId="11" fillId="0" borderId="0" xfId="0" applyNumberFormat="1" applyFont="1" applyAlignment="1">
      <alignment horizontal="center" vertical="center"/>
    </xf>
    <xf numFmtId="49" fontId="12" fillId="0" borderId="0" xfId="0" applyNumberFormat="1" applyFont="1" applyAlignment="1">
      <alignment horizontal="center" vertical="center" wrapText="1"/>
    </xf>
    <xf numFmtId="3" fontId="8" fillId="0" borderId="2" xfId="18" applyNumberFormat="1" applyFont="1" applyBorder="1" applyAlignment="1" applyProtection="1">
      <alignment horizontal="center" vertical="center"/>
      <protection hidden="1"/>
    </xf>
    <xf numFmtId="9" fontId="8" fillId="0" borderId="2" xfId="19" applyFont="1" applyBorder="1" applyAlignment="1" applyProtection="1">
      <alignment horizontal="center" vertical="center" wrapText="1"/>
      <protection hidden="1"/>
    </xf>
    <xf numFmtId="39" fontId="22" fillId="0" borderId="28" xfId="0" applyNumberFormat="1" applyFont="1" applyBorder="1" applyAlignment="1" applyProtection="1">
      <alignment horizontal="center"/>
      <protection hidden="1"/>
    </xf>
    <xf numFmtId="167" fontId="12" fillId="0" borderId="0" xfId="18" applyNumberFormat="1" applyFont="1" applyAlignment="1">
      <alignment horizontal="right"/>
    </xf>
    <xf numFmtId="167" fontId="12" fillId="0" borderId="0" xfId="18" applyNumberFormat="1" applyFont="1" applyAlignment="1">
      <alignment horizontal="center"/>
    </xf>
    <xf numFmtId="0" fontId="11" fillId="0" borderId="0" xfId="0" applyFont="1" applyFill="1"/>
    <xf numFmtId="3" fontId="11" fillId="0" borderId="0" xfId="0" applyNumberFormat="1" applyFont="1" applyFill="1" applyAlignment="1">
      <alignment horizontal="center"/>
    </xf>
    <xf numFmtId="0" fontId="0" fillId="0" borderId="0" xfId="0" pivotButton="1" applyAlignment="1">
      <alignment wrapText="1"/>
    </xf>
    <xf numFmtId="49" fontId="11" fillId="0" borderId="0" xfId="24" applyNumberFormat="1" applyAlignment="1">
      <alignment vertical="top"/>
    </xf>
    <xf numFmtId="49" fontId="81" fillId="0" borderId="0" xfId="24" applyNumberFormat="1" applyFont="1" applyFill="1" applyAlignment="1">
      <alignment vertical="top"/>
    </xf>
    <xf numFmtId="49" fontId="11" fillId="0" borderId="0" xfId="24" applyNumberFormat="1" applyFill="1" applyAlignment="1">
      <alignment vertical="top"/>
    </xf>
    <xf numFmtId="49" fontId="11" fillId="0" borderId="0" xfId="24" applyNumberFormat="1" applyAlignment="1">
      <alignment vertical="top" wrapText="1"/>
    </xf>
    <xf numFmtId="0" fontId="81" fillId="0" borderId="0" xfId="24" applyFont="1" applyFill="1" applyAlignment="1">
      <alignment vertical="top"/>
    </xf>
    <xf numFmtId="0" fontId="11" fillId="0" borderId="0" xfId="24" applyAlignment="1">
      <alignment vertical="top"/>
    </xf>
    <xf numFmtId="49" fontId="11" fillId="0" borderId="0" xfId="24" quotePrefix="1" applyNumberFormat="1"/>
    <xf numFmtId="49" fontId="11" fillId="0" borderId="0" xfId="24" applyNumberFormat="1"/>
    <xf numFmtId="0" fontId="11" fillId="0" borderId="0" xfId="24"/>
    <xf numFmtId="49" fontId="11" fillId="0" borderId="0" xfId="24" applyNumberFormat="1" applyFill="1"/>
    <xf numFmtId="1" fontId="11" fillId="0" borderId="0" xfId="24" applyNumberFormat="1"/>
    <xf numFmtId="0" fontId="11" fillId="0" borderId="0" xfId="24" applyFill="1"/>
    <xf numFmtId="173" fontId="73" fillId="0" borderId="0" xfId="24" applyNumberFormat="1" applyFont="1"/>
    <xf numFmtId="0" fontId="11" fillId="0" borderId="0" xfId="24" applyFont="1"/>
    <xf numFmtId="0" fontId="11" fillId="0" borderId="0" xfId="24" applyFont="1" applyFill="1"/>
    <xf numFmtId="173" fontId="82" fillId="0" borderId="0" xfId="24" applyNumberFormat="1" applyFont="1"/>
    <xf numFmtId="0" fontId="11" fillId="0" borderId="0" xfId="0" applyFont="1" applyAlignment="1">
      <alignment horizontal="right"/>
    </xf>
    <xf numFmtId="0" fontId="32" fillId="0" borderId="11" xfId="0" applyFont="1" applyBorder="1" applyAlignment="1" applyProtection="1">
      <alignment horizontal="center"/>
    </xf>
    <xf numFmtId="39" fontId="8" fillId="0" borderId="2" xfId="12" applyNumberFormat="1" applyFont="1" applyBorder="1" applyAlignment="1" applyProtection="1">
      <alignment horizontal="center" vertical="center" wrapText="1"/>
      <protection hidden="1"/>
    </xf>
    <xf numFmtId="39" fontId="0" fillId="0" borderId="0" xfId="0" applyNumberFormat="1" applyProtection="1"/>
    <xf numFmtId="0" fontId="28" fillId="0" borderId="0" xfId="0" applyNumberFormat="1" applyFont="1" applyAlignment="1" applyProtection="1">
      <alignment horizontal="center" vertical="center" wrapText="1"/>
    </xf>
    <xf numFmtId="0" fontId="0" fillId="25" borderId="0" xfId="0" applyFill="1"/>
    <xf numFmtId="49" fontId="0" fillId="26" borderId="0" xfId="0" applyNumberFormat="1" applyFill="1"/>
    <xf numFmtId="0" fontId="32" fillId="0" borderId="0" xfId="0" applyFont="1" applyAlignment="1" applyProtection="1">
      <alignment horizontal="left"/>
      <protection hidden="1"/>
    </xf>
    <xf numFmtId="49" fontId="32" fillId="0" borderId="0" xfId="0" applyNumberFormat="1" applyFont="1" applyAlignment="1" applyProtection="1">
      <alignment horizontal="left"/>
      <protection hidden="1"/>
    </xf>
    <xf numFmtId="0" fontId="7" fillId="0" borderId="0" xfId="0" applyFont="1" applyAlignment="1" applyProtection="1">
      <alignment vertical="center"/>
      <protection hidden="1"/>
    </xf>
    <xf numFmtId="0" fontId="16" fillId="0" borderId="0" xfId="0" applyFont="1" applyAlignment="1" applyProtection="1">
      <alignment vertical="center"/>
      <protection hidden="1"/>
    </xf>
    <xf numFmtId="0" fontId="0" fillId="0" borderId="0" xfId="0" applyProtection="1">
      <protection hidden="1"/>
    </xf>
    <xf numFmtId="0" fontId="22" fillId="0" borderId="0" xfId="0" applyFont="1" applyAlignment="1" applyProtection="1">
      <alignment vertical="center"/>
      <protection hidden="1"/>
    </xf>
    <xf numFmtId="0" fontId="29" fillId="0" borderId="0" xfId="0" applyFont="1" applyProtection="1">
      <protection hidden="1"/>
    </xf>
    <xf numFmtId="0" fontId="17" fillId="0" borderId="0" xfId="0" applyFont="1" applyAlignment="1" applyProtection="1">
      <alignment vertical="center"/>
      <protection hidden="1"/>
    </xf>
    <xf numFmtId="0" fontId="0" fillId="0" borderId="0" xfId="0" applyFont="1" applyAlignment="1" applyProtection="1">
      <protection hidden="1"/>
    </xf>
    <xf numFmtId="0" fontId="16" fillId="0" borderId="0" xfId="0" applyFont="1" applyAlignment="1" applyProtection="1">
      <protection hidden="1"/>
    </xf>
    <xf numFmtId="0" fontId="0" fillId="0" borderId="0" xfId="0" applyAlignment="1" applyProtection="1">
      <protection hidden="1"/>
    </xf>
    <xf numFmtId="0" fontId="7" fillId="0" borderId="0" xfId="0" applyFont="1" applyBorder="1" applyAlignment="1" applyProtection="1">
      <protection hidden="1"/>
    </xf>
    <xf numFmtId="0" fontId="4" fillId="0" borderId="0" xfId="0" applyFont="1" applyBorder="1" applyAlignment="1" applyProtection="1">
      <protection hidden="1"/>
    </xf>
    <xf numFmtId="0" fontId="7" fillId="0" borderId="26" xfId="0" applyFont="1" applyBorder="1" applyAlignment="1" applyProtection="1">
      <alignment horizontal="center" wrapText="1"/>
      <protection hidden="1"/>
    </xf>
    <xf numFmtId="0" fontId="16" fillId="0" borderId="4" xfId="0" applyFont="1" applyBorder="1" applyAlignment="1" applyProtection="1">
      <alignment horizontal="center" vertical="top" wrapText="1"/>
      <protection hidden="1"/>
    </xf>
    <xf numFmtId="0" fontId="45" fillId="0" borderId="2" xfId="0" applyFont="1" applyBorder="1" applyAlignment="1" applyProtection="1">
      <alignment vertical="center" wrapText="1"/>
      <protection hidden="1"/>
    </xf>
    <xf numFmtId="0" fontId="46" fillId="0" borderId="0" xfId="0" applyFont="1" applyAlignment="1" applyProtection="1">
      <protection hidden="1"/>
    </xf>
    <xf numFmtId="0" fontId="7" fillId="0" borderId="0" xfId="0" applyFont="1" applyBorder="1" applyAlignment="1" applyProtection="1">
      <alignment horizontal="center"/>
      <protection hidden="1"/>
    </xf>
    <xf numFmtId="0" fontId="5" fillId="0" borderId="0" xfId="0" applyFont="1" applyProtection="1">
      <protection hidden="1"/>
    </xf>
    <xf numFmtId="0" fontId="16" fillId="0" borderId="0" xfId="0" applyFont="1" applyAlignment="1" applyProtection="1">
      <alignment horizontal="justify" vertical="center"/>
      <protection hidden="1"/>
    </xf>
    <xf numFmtId="0" fontId="4" fillId="0" borderId="0" xfId="0" applyFont="1" applyAlignment="1" applyProtection="1">
      <alignment vertical="center"/>
      <protection hidden="1"/>
    </xf>
    <xf numFmtId="1" fontId="28" fillId="5" borderId="2" xfId="0" applyNumberFormat="1" applyFont="1" applyFill="1" applyBorder="1" applyAlignment="1" applyProtection="1">
      <alignment horizontal="left" vertical="center"/>
      <protection locked="0" hidden="1"/>
    </xf>
    <xf numFmtId="2" fontId="0" fillId="24" borderId="2" xfId="0" applyNumberFormat="1" applyFont="1" applyFill="1" applyBorder="1" applyAlignment="1" applyProtection="1">
      <alignment horizontal="center" vertical="center" wrapText="1"/>
      <protection locked="0" hidden="1"/>
    </xf>
    <xf numFmtId="0" fontId="16" fillId="0" borderId="0" xfId="0" applyFont="1" applyAlignment="1" applyProtection="1">
      <alignment vertical="center"/>
      <protection locked="0" hidden="1"/>
    </xf>
    <xf numFmtId="0" fontId="0" fillId="0" borderId="0" xfId="0" applyProtection="1">
      <protection locked="0" hidden="1"/>
    </xf>
    <xf numFmtId="0" fontId="17" fillId="0" borderId="0" xfId="0" applyFont="1" applyAlignment="1">
      <alignment wrapText="1"/>
    </xf>
    <xf numFmtId="0" fontId="22"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0" fillId="0" borderId="0" xfId="0" applyFont="1" applyAlignment="1">
      <alignment horizontal="left" wrapText="1" indent="7"/>
    </xf>
    <xf numFmtId="0" fontId="7" fillId="0" borderId="29" xfId="0" applyFont="1" applyBorder="1" applyAlignment="1" applyProtection="1">
      <alignment vertical="center"/>
      <protection hidden="1"/>
    </xf>
    <xf numFmtId="0" fontId="7" fillId="0" borderId="29" xfId="0" applyFont="1" applyBorder="1" applyAlignment="1" applyProtection="1">
      <alignment horizontal="left" vertical="center"/>
      <protection hidden="1"/>
    </xf>
    <xf numFmtId="0" fontId="0" fillId="0" borderId="0" xfId="0" applyFont="1" applyFill="1" applyBorder="1" applyAlignment="1">
      <alignment horizontal="left" vertical="center"/>
    </xf>
    <xf numFmtId="0" fontId="16" fillId="0" borderId="0" xfId="0" applyFont="1" applyAlignment="1">
      <alignment vertical="center"/>
    </xf>
    <xf numFmtId="0" fontId="83" fillId="0" borderId="0" xfId="0" applyFont="1" applyAlignment="1">
      <alignment vertical="center"/>
    </xf>
    <xf numFmtId="0" fontId="25" fillId="0" borderId="15" xfId="0" applyFont="1" applyBorder="1" applyAlignment="1">
      <alignment horizontal="center" vertical="center" wrapText="1"/>
    </xf>
    <xf numFmtId="0" fontId="25" fillId="0" borderId="14" xfId="0" applyFont="1" applyBorder="1" applyAlignment="1">
      <alignment horizontal="center" vertical="center" wrapText="1"/>
    </xf>
    <xf numFmtId="0" fontId="17" fillId="0" borderId="16" xfId="0" applyFont="1" applyBorder="1" applyAlignment="1">
      <alignment vertical="center" wrapText="1"/>
    </xf>
    <xf numFmtId="0" fontId="17" fillId="0" borderId="17" xfId="0" applyFont="1" applyBorder="1" applyAlignment="1">
      <alignment vertical="center" wrapText="1"/>
    </xf>
    <xf numFmtId="0" fontId="17" fillId="0" borderId="0" xfId="0" applyFont="1" applyAlignment="1">
      <alignment wrapText="1"/>
    </xf>
    <xf numFmtId="0" fontId="0" fillId="0" borderId="0" xfId="0" applyFont="1" applyAlignment="1">
      <alignment horizontal="left" wrapText="1" indent="7"/>
    </xf>
    <xf numFmtId="0" fontId="0" fillId="0" borderId="0" xfId="0" applyFont="1" applyAlignment="1">
      <alignment horizontal="left" vertical="center" wrapText="1" indent="7"/>
    </xf>
    <xf numFmtId="0" fontId="22"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32" fillId="0" borderId="0" xfId="0" applyFont="1" applyAlignment="1" applyProtection="1">
      <alignment horizontal="left" vertical="top" wrapText="1"/>
    </xf>
    <xf numFmtId="0" fontId="27"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left"/>
    </xf>
    <xf numFmtId="0" fontId="31" fillId="0" borderId="0" xfId="0" applyFont="1" applyAlignment="1" applyProtection="1">
      <alignment horizontal="left"/>
    </xf>
    <xf numFmtId="0" fontId="16" fillId="0" borderId="1" xfId="0" applyFont="1" applyBorder="1" applyAlignment="1" applyProtection="1">
      <alignment horizontal="left" vertical="center" wrapText="1"/>
    </xf>
    <xf numFmtId="0" fontId="16" fillId="0" borderId="10" xfId="0" applyFont="1" applyBorder="1" applyAlignment="1" applyProtection="1">
      <alignment horizontal="left" vertical="center" wrapText="1"/>
    </xf>
    <xf numFmtId="0" fontId="33" fillId="0" borderId="0" xfId="0" applyNumberFormat="1" applyFont="1" applyAlignment="1" applyProtection="1">
      <alignment horizontal="left" vertical="top" wrapText="1"/>
    </xf>
    <xf numFmtId="0" fontId="32" fillId="0" borderId="0" xfId="0" applyNumberFormat="1" applyFont="1" applyAlignment="1" applyProtection="1">
      <alignment horizontal="left" vertical="top" wrapText="1"/>
    </xf>
    <xf numFmtId="0" fontId="33" fillId="0" borderId="0" xfId="0" applyNumberFormat="1" applyFont="1" applyBorder="1" applyAlignment="1" applyProtection="1">
      <alignment horizontal="left" vertical="top" wrapText="1"/>
    </xf>
    <xf numFmtId="0" fontId="4" fillId="2" borderId="18" xfId="0" applyFont="1" applyFill="1" applyBorder="1" applyAlignment="1" applyProtection="1">
      <alignment horizontal="left" vertical="center" wrapText="1"/>
    </xf>
    <xf numFmtId="0" fontId="4" fillId="2" borderId="8" xfId="0" applyFont="1" applyFill="1" applyBorder="1" applyAlignment="1" applyProtection="1">
      <alignment horizontal="left" vertical="center" wrapText="1"/>
    </xf>
    <xf numFmtId="0" fontId="28" fillId="0" borderId="0" xfId="0" applyNumberFormat="1" applyFont="1" applyAlignment="1" applyProtection="1">
      <alignment horizontal="center" vertical="center" wrapText="1"/>
    </xf>
    <xf numFmtId="0" fontId="16" fillId="0" borderId="19" xfId="0" applyFont="1" applyBorder="1" applyAlignment="1" applyProtection="1">
      <alignment horizontal="left" vertical="center" wrapText="1"/>
    </xf>
    <xf numFmtId="0" fontId="16" fillId="0" borderId="12" xfId="0" applyFont="1" applyBorder="1" applyAlignment="1" applyProtection="1">
      <alignment horizontal="left" vertical="center" wrapText="1"/>
    </xf>
    <xf numFmtId="0" fontId="16" fillId="0" borderId="22" xfId="0" applyFont="1" applyBorder="1" applyAlignment="1" applyProtection="1">
      <alignment horizontal="left" vertical="center"/>
    </xf>
    <xf numFmtId="0" fontId="16" fillId="0" borderId="23" xfId="0" applyFont="1" applyBorder="1" applyAlignment="1" applyProtection="1">
      <alignment horizontal="left" vertical="center"/>
    </xf>
    <xf numFmtId="0" fontId="16" fillId="0" borderId="24" xfId="0" applyFont="1" applyBorder="1" applyAlignment="1" applyProtection="1">
      <alignment horizontal="left" vertical="center"/>
    </xf>
    <xf numFmtId="0" fontId="7" fillId="2" borderId="20"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9" fontId="8" fillId="0" borderId="27" xfId="19" applyFont="1" applyBorder="1" applyAlignment="1" applyProtection="1">
      <alignment horizontal="center" vertical="center" wrapText="1"/>
      <protection hidden="1"/>
    </xf>
    <xf numFmtId="9" fontId="8" fillId="0" borderId="3" xfId="19" applyFont="1" applyBorder="1" applyAlignment="1" applyProtection="1">
      <alignment horizontal="center" vertical="center" wrapText="1"/>
      <protection hidden="1"/>
    </xf>
    <xf numFmtId="0" fontId="47" fillId="0" borderId="0" xfId="0" applyFont="1" applyAlignment="1" applyProtection="1">
      <alignment horizontal="left" vertical="center" wrapText="1"/>
      <protection hidden="1"/>
    </xf>
    <xf numFmtId="0" fontId="41" fillId="0" borderId="0" xfId="0" applyNumberFormat="1" applyFont="1" applyAlignment="1" applyProtection="1">
      <alignment horizontal="center" vertical="center" wrapText="1"/>
    </xf>
    <xf numFmtId="0" fontId="42" fillId="0" borderId="0" xfId="0" applyNumberFormat="1" applyFont="1" applyAlignment="1" applyProtection="1">
      <alignment horizontal="center" vertical="center" wrapText="1"/>
    </xf>
    <xf numFmtId="0" fontId="7" fillId="0" borderId="2" xfId="0" applyFont="1" applyBorder="1" applyAlignment="1" applyProtection="1">
      <alignment vertical="center" wrapText="1"/>
      <protection hidden="1"/>
    </xf>
    <xf numFmtId="0" fontId="7" fillId="24" borderId="2" xfId="0" applyFont="1" applyFill="1" applyBorder="1" applyAlignment="1" applyProtection="1">
      <alignment horizontal="center" vertical="center" wrapText="1"/>
      <protection locked="0" hidden="1"/>
    </xf>
    <xf numFmtId="0" fontId="22" fillId="0" borderId="0" xfId="0" applyFont="1" applyBorder="1" applyAlignment="1" applyProtection="1">
      <alignment horizontal="left" vertical="center"/>
      <protection hidden="1"/>
    </xf>
  </cellXfs>
  <cellStyles count="25">
    <cellStyle name="Comma" xfId="18" builtinId="3"/>
    <cellStyle name="Comma 2" xfId="1"/>
    <cellStyle name="Comma 3" xfId="11"/>
    <cellStyle name="Comma0" xfId="2"/>
    <cellStyle name="Currency" xfId="12" builtinId="4"/>
    <cellStyle name="Currency 2" xfId="3"/>
    <cellStyle name="Currency 3" xfId="20"/>
    <cellStyle name="Currency0" xfId="4"/>
    <cellStyle name="Date" xfId="5"/>
    <cellStyle name="Fixed" xfId="6"/>
    <cellStyle name="Hyperlink" xfId="21" builtinId="8"/>
    <cellStyle name="Input" xfId="13" builtinId="20"/>
    <cellStyle name="Normal" xfId="0" builtinId="0"/>
    <cellStyle name="Normal 2" xfId="7"/>
    <cellStyle name="Normal 2 2" xfId="14"/>
    <cellStyle name="Normal 2 3" xfId="24"/>
    <cellStyle name="Normal 3" xfId="8"/>
    <cellStyle name="Normal 4" xfId="15"/>
    <cellStyle name="Normal 5" xfId="16"/>
    <cellStyle name="Normal 6" xfId="10"/>
    <cellStyle name="Normal 7" xfId="17"/>
    <cellStyle name="Normal_01-02 LAUSD Budget" xfId="23"/>
    <cellStyle name="Normal_Sheet1" xfId="22"/>
    <cellStyle name="Percent" xfId="19" builtinId="5"/>
    <cellStyle name="Percent 2" xfId="9"/>
  </cellStyles>
  <dxfs count="25">
    <dxf>
      <font>
        <condense val="0"/>
        <extend val="0"/>
        <color rgb="FF9C0006"/>
      </font>
      <fill>
        <patternFill>
          <bgColor rgb="FFFFC7CE"/>
        </patternFill>
      </fill>
    </dxf>
    <dxf>
      <alignment wrapText="1" readingOrder="0"/>
    </dxf>
    <dxf>
      <numFmt numFmtId="171" formatCode="0.000"/>
    </dxf>
    <dxf>
      <numFmt numFmtId="171" formatCode="0.000"/>
    </dxf>
    <dxf>
      <numFmt numFmtId="171" formatCode="0.000"/>
    </dxf>
    <dxf>
      <numFmt numFmtId="2" formatCode="0.00"/>
    </dxf>
    <dxf>
      <numFmt numFmtId="2" formatCode="0.00"/>
    </dxf>
    <dxf>
      <numFmt numFmtId="2" formatCode="0.00"/>
    </dxf>
    <dxf>
      <fill>
        <patternFill patternType="solid">
          <bgColor theme="6" tint="0.79998168889431442"/>
        </patternFill>
      </fill>
    </dxf>
    <dxf>
      <numFmt numFmtId="14" formatCode="0.00%"/>
    </dxf>
    <dxf>
      <numFmt numFmtId="3" formatCode="#,##0"/>
    </dxf>
    <dxf>
      <numFmt numFmtId="3" formatCode="#,##0"/>
    </dxf>
    <dxf>
      <numFmt numFmtId="174" formatCode="#,##0.0"/>
    </dxf>
    <dxf>
      <numFmt numFmtId="174" formatCode="#,##0.0"/>
    </dxf>
    <dxf>
      <numFmt numFmtId="174" formatCode="#,##0.0"/>
    </dxf>
    <dxf>
      <numFmt numFmtId="4" formatCode="#,##0.00"/>
    </dxf>
    <dxf>
      <numFmt numFmtId="4" formatCode="#,##0.00"/>
    </dxf>
    <dxf>
      <numFmt numFmtId="4" formatCode="#,##0.00"/>
    </dxf>
    <dxf>
      <numFmt numFmtId="175" formatCode="#,##0.000"/>
    </dxf>
    <dxf>
      <numFmt numFmtId="175" formatCode="#,##0.000"/>
    </dxf>
    <dxf>
      <numFmt numFmtId="175" formatCode="#,##0.000"/>
    </dxf>
    <dxf>
      <numFmt numFmtId="4" formatCode="#,##0.00"/>
    </dxf>
    <dxf>
      <numFmt numFmtId="4" formatCode="#,##0.00"/>
    </dxf>
    <dxf>
      <numFmt numFmtId="4" formatCode="#,##0.00"/>
    </dxf>
    <dxf>
      <fill>
        <patternFill patternType="solid">
          <bgColor theme="6"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69</xdr:row>
      <xdr:rowOff>123825</xdr:rowOff>
    </xdr:from>
    <xdr:to>
      <xdr:col>4</xdr:col>
      <xdr:colOff>1215323</xdr:colOff>
      <xdr:row>98</xdr:row>
      <xdr:rowOff>28574</xdr:rowOff>
    </xdr:to>
    <xdr:pic>
      <xdr:nvPicPr>
        <xdr:cNvPr id="2" name="Picture 1"/>
        <xdr:cNvPicPr>
          <a:picLocks noChangeAspect="1"/>
        </xdr:cNvPicPr>
      </xdr:nvPicPr>
      <xdr:blipFill>
        <a:blip xmlns:r="http://schemas.openxmlformats.org/officeDocument/2006/relationships" r:embed="rId1"/>
        <a:stretch>
          <a:fillRect/>
        </a:stretch>
      </xdr:blipFill>
      <xdr:spPr>
        <a:xfrm>
          <a:off x="66675" y="17106900"/>
          <a:ext cx="8292398" cy="5372099"/>
        </a:xfrm>
        <a:prstGeom prst="rect">
          <a:avLst/>
        </a:prstGeom>
      </xdr:spPr>
    </xdr:pic>
    <xdr:clientData/>
  </xdr:twoCellAnchor>
  <xdr:twoCellAnchor editAs="oneCell">
    <xdr:from>
      <xdr:col>0</xdr:col>
      <xdr:colOff>85726</xdr:colOff>
      <xdr:row>5</xdr:row>
      <xdr:rowOff>76201</xdr:rowOff>
    </xdr:from>
    <xdr:to>
      <xdr:col>4</xdr:col>
      <xdr:colOff>1114426</xdr:colOff>
      <xdr:row>18</xdr:row>
      <xdr:rowOff>181390</xdr:rowOff>
    </xdr:to>
    <xdr:pic>
      <xdr:nvPicPr>
        <xdr:cNvPr id="3" name="Picture 2"/>
        <xdr:cNvPicPr>
          <a:picLocks noChangeAspect="1"/>
        </xdr:cNvPicPr>
      </xdr:nvPicPr>
      <xdr:blipFill>
        <a:blip xmlns:r="http://schemas.openxmlformats.org/officeDocument/2006/relationships" r:embed="rId2"/>
        <a:stretch>
          <a:fillRect/>
        </a:stretch>
      </xdr:blipFill>
      <xdr:spPr>
        <a:xfrm>
          <a:off x="85726" y="1781176"/>
          <a:ext cx="8172450" cy="41914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368489</xdr:colOff>
      <xdr:row>0</xdr:row>
      <xdr:rowOff>211540</xdr:rowOff>
    </xdr:from>
    <xdr:ext cx="184731" cy="264560"/>
    <xdr:sp macro="" textlink="">
      <xdr:nvSpPr>
        <xdr:cNvPr id="2" name="TextBox 1"/>
        <xdr:cNvSpPr txBox="1"/>
      </xdr:nvSpPr>
      <xdr:spPr>
        <a:xfrm>
          <a:off x="1759139" y="21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26</xdr:col>
      <xdr:colOff>295275</xdr:colOff>
      <xdr:row>0</xdr:row>
      <xdr:rowOff>9525</xdr:rowOff>
    </xdr:from>
    <xdr:to>
      <xdr:col>27</xdr:col>
      <xdr:colOff>1150860</xdr:colOff>
      <xdr:row>3</xdr:row>
      <xdr:rowOff>874127</xdr:rowOff>
    </xdr:to>
    <xdr:pic>
      <xdr:nvPicPr>
        <xdr:cNvPr id="2" name="Picture 1"/>
        <xdr:cNvPicPr>
          <a:picLocks noChangeAspect="1"/>
        </xdr:cNvPicPr>
      </xdr:nvPicPr>
      <xdr:blipFill>
        <a:blip xmlns:r="http://schemas.openxmlformats.org/officeDocument/2006/relationships" r:embed="rId1"/>
        <a:stretch>
          <a:fillRect/>
        </a:stretch>
      </xdr:blipFill>
      <xdr:spPr>
        <a:xfrm>
          <a:off x="23755350" y="9525"/>
          <a:ext cx="1865235" cy="14361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oda\Users\cynthia.lim\AppData\Local\Microsoft\Windows\Temporary%20Internet%20Files\Content.Outlook\E8SYIPGZ\Copy%20of%20ESC-1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TOTAL (2)"/>
      <sheetName val="Sheet1"/>
      <sheetName val="Sum by Type"/>
      <sheetName val="Sheet4"/>
      <sheetName val="Sheet5"/>
      <sheetName val="Sheet3"/>
      <sheetName val="Sheet6"/>
      <sheetName val="PlanA"/>
      <sheetName val="108"/>
      <sheetName val="BY SCHOOL TYPE"/>
      <sheetName val="SORT"/>
      <sheetName val="SUMMARY DEMOGRAPHICS"/>
    </sheetNames>
    <sheetDataSet>
      <sheetData sheetId="0"/>
      <sheetData sheetId="1"/>
      <sheetData sheetId="2"/>
      <sheetData sheetId="3"/>
      <sheetData sheetId="4"/>
      <sheetData sheetId="5"/>
      <sheetData sheetId="6"/>
      <sheetData sheetId="7"/>
      <sheetData sheetId="8"/>
      <sheetData sheetId="9"/>
      <sheetData sheetId="10">
        <row r="1">
          <cell r="A1" t="str">
            <v>TYPE DESC</v>
          </cell>
          <cell r="B1" t="str">
            <v xml:space="preserve">SORT </v>
          </cell>
        </row>
        <row r="2">
          <cell r="A2" t="str">
            <v>PRIMARY CENTER</v>
          </cell>
          <cell r="B2">
            <v>1</v>
          </cell>
        </row>
        <row r="3">
          <cell r="A3" t="str">
            <v>ELEMENTARY</v>
          </cell>
          <cell r="B3">
            <v>2</v>
          </cell>
        </row>
        <row r="4">
          <cell r="A4" t="str">
            <v>MAGNET SCHOOL (EL)</v>
          </cell>
          <cell r="B4">
            <v>3</v>
          </cell>
        </row>
        <row r="5">
          <cell r="A5" t="str">
            <v>MIDDLE SCHOOL</v>
          </cell>
          <cell r="B5">
            <v>4</v>
          </cell>
        </row>
        <row r="6">
          <cell r="A6" t="str">
            <v>SENIOR HIGH</v>
          </cell>
          <cell r="B6">
            <v>5</v>
          </cell>
        </row>
        <row r="7">
          <cell r="A7" t="str">
            <v>MAGNET SCHOOL (SH)</v>
          </cell>
          <cell r="B7">
            <v>6</v>
          </cell>
        </row>
        <row r="8">
          <cell r="A8" t="str">
            <v>SPAN</v>
          </cell>
          <cell r="B8">
            <v>7</v>
          </cell>
        </row>
        <row r="9">
          <cell r="A9" t="str">
            <v>MAGNET SCHOOL (SPAN)</v>
          </cell>
          <cell r="B9">
            <v>8</v>
          </cell>
        </row>
        <row r="10">
          <cell r="A10" t="str">
            <v xml:space="preserve">PILOT </v>
          </cell>
          <cell r="B10">
            <v>9</v>
          </cell>
        </row>
        <row r="11">
          <cell r="A11" t="str">
            <v>CONTINUATION</v>
          </cell>
          <cell r="B11">
            <v>10</v>
          </cell>
        </row>
        <row r="12">
          <cell r="A12" t="str">
            <v>CDS</v>
          </cell>
          <cell r="B12">
            <v>11</v>
          </cell>
        </row>
        <row r="13">
          <cell r="A13" t="str">
            <v>OPPORTUNITY</v>
          </cell>
          <cell r="B13">
            <v>12</v>
          </cell>
        </row>
        <row r="14">
          <cell r="A14" t="str">
            <v>SPECIAL ED</v>
          </cell>
          <cell r="B14">
            <v>13</v>
          </cell>
        </row>
        <row r="15">
          <cell r="A15" t="str">
            <v>MAGNET CENTER (EL)</v>
          </cell>
          <cell r="B15">
            <v>14</v>
          </cell>
        </row>
        <row r="16">
          <cell r="A16" t="str">
            <v>MAGNET CENTER (MS)</v>
          </cell>
          <cell r="B16">
            <v>15</v>
          </cell>
        </row>
        <row r="17">
          <cell r="A17" t="str">
            <v>MAGNET CENTER (SH)</v>
          </cell>
          <cell r="B17">
            <v>16</v>
          </cell>
        </row>
      </sheetData>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thony Ha" refreshedDate="43144.638430787039" createdVersion="6" refreshedVersion="6" minRefreshableVersion="3" recordCount="718">
  <cacheSource type="worksheet">
    <worksheetSource ref="B4:Z722" sheet="Psych Base Allocation Worksheet"/>
  </cacheSource>
  <cacheFields count="25">
    <cacheField name="Cost Center" numFmtId="0">
      <sharedItems count="718">
        <s v="1517301"/>
        <s v="1807001"/>
        <s v="1839001"/>
        <s v="1519301"/>
        <s v="1760401"/>
        <s v="1860701"/>
        <s v="1515401"/>
        <s v="1515301"/>
        <s v="1650101"/>
        <s v="1835801"/>
        <s v="1524001"/>
        <s v="1894301"/>
        <s v="1883801"/>
        <s v="1877901"/>
        <s v="1765801"/>
        <s v="1887801"/>
        <s v="1871401"/>
        <s v="1761401"/>
        <s v="1765601"/>
        <s v="1765701"/>
        <s v="1857501"/>
        <s v="1766601"/>
        <s v="1766501"/>
        <s v="1871301"/>
        <s v="1772501"/>
        <s v="1766901"/>
        <s v="1886601"/>
        <s v="1766401"/>
        <s v="1892101"/>
        <s v="1870101"/>
        <s v="1213401"/>
        <s v="1857701"/>
        <s v="1890101"/>
        <s v="1771701"/>
        <s v="1771501"/>
        <s v="1771601"/>
        <s v="1771901"/>
        <s v="1772101"/>
        <s v="1771801"/>
        <s v="1886701"/>
        <s v="1773401"/>
        <s v="1869601"/>
        <s v="1777701"/>
        <s v="1777201"/>
        <s v="1777301"/>
        <s v="1777501"/>
        <s v="1860601"/>
        <s v="1236901"/>
        <s v="1850101"/>
        <s v="1820601"/>
        <s v="1777101"/>
        <s v="1778001"/>
        <s v="1778301"/>
        <s v="1761501"/>
        <s v="1775101"/>
        <s v="1201401"/>
        <s v="1202701"/>
        <s v="1204101"/>
        <s v="1204201"/>
        <s v="1206801"/>
        <s v="1208201"/>
        <s v="1208901"/>
        <s v="1209601"/>
        <s v="1211001"/>
        <s v="1211701"/>
        <s v="1212301"/>
        <s v="1213701"/>
        <s v="1214601"/>
        <s v="1215101"/>
        <s v="1216401"/>
        <s v="1217801"/>
        <s v="1219201"/>
        <s v="1220501"/>
        <s v="1221901"/>
        <s v="1223301"/>
        <s v="1224701"/>
        <s v="1225001"/>
        <s v="1226901"/>
        <s v="1227401"/>
        <s v="1228801"/>
        <s v="1230101"/>
        <s v="1230201"/>
        <s v="1230601"/>
        <s v="1230701"/>
        <s v="1230801"/>
        <s v="1230901"/>
        <s v="1231101"/>
        <s v="1231201"/>
        <s v="1231301"/>
        <s v="1231501"/>
        <s v="1232301"/>
        <s v="1232901"/>
        <s v="1233501"/>
        <s v="1234201"/>
        <s v="1237501"/>
        <s v="1237801"/>
        <s v="1238101"/>
        <s v="1238301"/>
        <s v="1238401"/>
        <s v="1238501"/>
        <s v="1238601"/>
        <s v="1239101"/>
        <s v="1239201"/>
        <s v="1239301"/>
        <s v="1239701"/>
        <s v="1243801"/>
        <s v="1247001"/>
        <s v="1247301"/>
        <s v="1247901"/>
        <s v="1248601"/>
        <s v="1249301"/>
        <s v="1250701"/>
        <s v="1252101"/>
        <s v="1252701"/>
        <s v="1253001"/>
        <s v="1253401"/>
        <s v="1254201"/>
        <s v="1254301"/>
        <s v="1254401"/>
        <s v="1254801"/>
        <s v="1258901"/>
        <s v="1260301"/>
        <s v="1261601"/>
        <s v="1261901"/>
        <s v="1263001"/>
        <s v="1264401"/>
        <s v="1265801"/>
        <s v="1267101"/>
        <s v="1268501"/>
        <s v="1269901"/>
        <s v="1270101"/>
        <s v="1270401"/>
        <s v="1270601"/>
        <s v="1271201"/>
        <s v="1272601"/>
        <s v="1274001"/>
        <s v="1274101"/>
        <s v="1275301"/>
        <s v="1276701"/>
        <s v="1278101"/>
        <s v="1279501"/>
        <s v="1280201"/>
        <s v="1282201"/>
        <s v="1283601"/>
        <s v="1284901"/>
        <s v="1286301"/>
        <s v="1287701"/>
        <s v="1288101"/>
        <s v="1289001"/>
        <s v="1293901"/>
        <s v="1294201"/>
        <s v="1294301"/>
        <s v="1294401"/>
        <s v="1294501"/>
        <s v="1295901"/>
        <s v="1298601"/>
        <s v="1300201"/>
        <s v="1301401"/>
        <s v="1302701"/>
        <s v="1304101"/>
        <s v="1306801"/>
        <s v="1308201"/>
        <s v="1309601"/>
        <s v="1311001"/>
        <s v="1312301"/>
        <s v="1313701"/>
        <s v="1315101"/>
        <s v="1316401"/>
        <s v="1317801"/>
        <s v="1319201"/>
        <s v="1320501"/>
        <s v="1321001"/>
        <s v="1321901"/>
        <s v="1322001"/>
        <s v="1324701"/>
        <s v="1326001"/>
        <s v="1328801"/>
        <s v="1330201"/>
        <s v="1331501"/>
        <s v="1332901"/>
        <s v="1333501"/>
        <s v="1334001"/>
        <s v="1335601"/>
        <s v="1337701"/>
        <s v="1338401"/>
        <s v="1339701"/>
        <s v="1342501"/>
        <s v="1342601"/>
        <s v="1343801"/>
        <s v="1345201"/>
        <s v="1346601"/>
        <s v="1347901"/>
        <s v="1349301"/>
        <s v="1350001"/>
        <s v="1350701"/>
        <s v="1352101"/>
        <s v="1354101"/>
        <s v="1354501"/>
        <s v="1356201"/>
        <s v="1357401"/>
        <s v="1357501"/>
        <s v="1357601"/>
        <s v="1357701"/>
        <s v="1358901"/>
        <s v="1361001"/>
        <s v="1361601"/>
        <s v="1363001"/>
        <s v="1364001"/>
        <s v="1367101"/>
        <s v="1369901"/>
        <s v="1371201"/>
        <s v="1372601"/>
        <s v="1374001"/>
        <s v="1375301"/>
        <s v="1376701"/>
        <s v="1378101"/>
        <s v="1379501"/>
        <s v="1380801"/>
        <s v="1382201"/>
        <s v="1382901"/>
        <s v="1383601"/>
        <s v="1384901"/>
        <s v="1387701"/>
        <s v="1389001"/>
        <s v="1391801"/>
        <s v="1393201"/>
        <s v="1395901"/>
        <s v="1397301"/>
        <s v="1397401"/>
        <s v="1398601"/>
        <s v="1401401"/>
        <s v="1402001"/>
        <s v="1402701"/>
        <s v="1404101"/>
        <s v="1405501"/>
        <s v="1406801"/>
        <s v="1408201"/>
        <s v="1409601"/>
        <s v="1411001"/>
        <s v="1411701"/>
        <s v="1412301"/>
        <s v="1413001"/>
        <s v="1416401"/>
        <s v="1419201"/>
        <s v="1421901"/>
        <s v="1423301"/>
        <s v="1424701"/>
        <s v="1426001"/>
        <s v="1427401"/>
        <s v="1429501"/>
        <s v="1430101"/>
        <s v="1431501"/>
        <s v="1432901"/>
        <s v="1434201"/>
        <s v="1434901"/>
        <s v="1435601"/>
        <s v="1439701"/>
        <s v="1442501"/>
        <s v="1443101"/>
        <s v="1443801"/>
        <s v="1444501"/>
        <s v="1445201"/>
        <s v="1446601"/>
        <s v="1447301"/>
        <s v="1449301"/>
        <s v="1450701"/>
        <s v="1451501"/>
        <s v="1452801"/>
        <s v="1453401"/>
        <s v="1454801"/>
        <s v="1456201"/>
        <s v="1457501"/>
        <s v="1457601"/>
        <s v="1458901"/>
        <s v="1460301"/>
        <s v="1461601"/>
        <s v="1463001"/>
        <s v="1464001"/>
        <s v="1464101"/>
        <s v="1465801"/>
        <s v="1467101"/>
        <s v="1468001"/>
        <s v="1468101"/>
        <s v="1468501"/>
        <s v="1469201"/>
        <s v="1469601"/>
        <s v="1469901"/>
        <s v="1471201"/>
        <s v="1472601"/>
        <s v="1476001"/>
        <s v="1476201"/>
        <s v="1476401"/>
        <s v="1476701"/>
        <s v="1477501"/>
        <s v="1477601"/>
        <s v="1478101"/>
        <s v="1478601"/>
        <s v="1479001"/>
        <s v="1479501"/>
        <s v="1482901"/>
        <s v="1483601"/>
        <s v="1484901"/>
        <s v="1486301"/>
        <s v="1487001"/>
        <s v="1487701"/>
        <s v="1488101"/>
        <s v="1488701"/>
        <s v="1489001"/>
        <s v="1491801"/>
        <s v="1493201"/>
        <s v="1494501"/>
        <s v="1495901"/>
        <s v="1497301"/>
        <s v="1498201"/>
        <s v="1498301"/>
        <s v="1498601"/>
        <s v="1501401"/>
        <s v="1501601"/>
        <s v="1505501"/>
        <s v="1506801"/>
        <s v="1508201"/>
        <s v="1509601"/>
        <s v="1511001"/>
        <s v="1511101"/>
        <s v="1511201"/>
        <s v="1511301"/>
        <s v="1513701"/>
        <s v="1516401"/>
        <s v="1517001"/>
        <s v="1517801"/>
        <s v="1519201"/>
        <s v="1519801"/>
        <s v="1520501"/>
        <s v="1521901"/>
        <s v="1523301"/>
        <s v="1524701"/>
        <s v="1528801"/>
        <s v="1530101"/>
        <s v="1530201"/>
        <s v="1531501"/>
        <s v="1532101"/>
        <s v="1532901"/>
        <s v="1534201"/>
        <s v="1538401"/>
        <s v="1538501"/>
        <s v="1539701"/>
        <s v="1540401"/>
        <s v="1541101"/>
        <s v="1542501"/>
        <s v="1543801"/>
        <s v="1544601"/>
        <s v="1545201"/>
        <s v="1545901"/>
        <s v="1546601"/>
        <s v="1547901"/>
        <s v="1550501"/>
        <s v="1552101"/>
        <s v="1553401"/>
        <s v="1554801"/>
        <s v="1556201"/>
        <s v="1557501"/>
        <s v="1558201"/>
        <s v="1560301"/>
        <s v="1560401"/>
        <s v="1563001"/>
        <s v="1564401"/>
        <s v="1569901"/>
        <s v="1572601"/>
        <s v="1574001"/>
        <s v="1575301"/>
        <s v="1578101"/>
        <s v="1580801"/>
        <s v="1582201"/>
        <s v="1583601"/>
        <s v="1584901"/>
        <s v="1585701"/>
        <s v="1586301"/>
        <s v="1587701"/>
        <s v="1588401"/>
        <s v="1588701"/>
        <s v="1588901"/>
        <s v="1589401"/>
        <s v="1590401"/>
        <s v="1591801"/>
        <s v="1595901"/>
        <s v="1598601"/>
        <s v="1600501"/>
        <s v="1601301"/>
        <s v="1602101"/>
        <s v="1602701"/>
        <s v="1605201"/>
        <s v="1606801"/>
        <s v="1609601"/>
        <s v="1611001"/>
        <s v="1612301"/>
        <s v="1613701"/>
        <s v="1614001"/>
        <s v="1614801"/>
        <s v="1615801"/>
        <s v="1616401"/>
        <s v="1617801"/>
        <s v="1617901"/>
        <s v="1619201"/>
        <s v="1621901"/>
        <s v="1623301"/>
        <s v="1626001"/>
        <s v="1627401"/>
        <s v="1628801"/>
        <s v="1630101"/>
        <s v="1631501"/>
        <s v="1632901"/>
        <s v="1634201"/>
        <s v="1635601"/>
        <s v="1636301"/>
        <s v="1637001"/>
        <s v="1638401"/>
        <s v="1642501"/>
        <s v="1642601"/>
        <s v="1643801"/>
        <s v="1645201"/>
        <s v="1646601"/>
        <s v="1647901"/>
        <s v="1649301"/>
        <s v="1650701"/>
        <s v="1653401"/>
        <s v="1654901"/>
        <s v="1656501"/>
        <s v="1657501"/>
        <s v="1658901"/>
        <s v="1660601"/>
        <s v="1661601"/>
        <s v="1663001"/>
        <s v="1664401"/>
        <s v="1665801"/>
        <s v="1666501"/>
        <s v="1667101"/>
        <s v="1668501"/>
        <s v="1669901"/>
        <s v="1671201"/>
        <s v="1674001"/>
        <s v="1675301"/>
        <s v="1676701"/>
        <s v="1678101"/>
        <s v="1679501"/>
        <s v="1680801"/>
        <s v="1682201"/>
        <s v="1683601"/>
        <s v="1684901"/>
        <s v="1686301"/>
        <s v="1686901"/>
        <s v="1687001"/>
        <s v="1687201"/>
        <s v="1687301"/>
        <s v="1687501"/>
        <s v="1687801"/>
        <s v="1688001"/>
        <s v="1688401"/>
        <s v="1688601"/>
        <s v="1689001"/>
        <s v="1690401"/>
        <s v="1690501"/>
        <s v="1691801"/>
        <s v="1692001"/>
        <s v="1693201"/>
        <s v="1694501"/>
        <s v="1695201"/>
        <s v="1695901"/>
        <s v="1697301"/>
        <s v="1698601"/>
        <s v="1698801"/>
        <s v="1700701"/>
        <s v="1701401"/>
        <s v="1702701"/>
        <s v="1703501"/>
        <s v="1704101"/>
        <s v="1706801"/>
        <s v="1708201"/>
        <s v="1711001"/>
        <s v="1712301"/>
        <s v="1713701"/>
        <s v="1715101"/>
        <s v="1716401"/>
        <s v="1717801"/>
        <s v="1719201"/>
        <s v="1719801"/>
        <s v="1720101"/>
        <s v="1720501"/>
        <s v="1721901"/>
        <s v="1722001"/>
        <s v="1724701"/>
        <s v="1726001"/>
        <s v="1727401"/>
        <s v="1728801"/>
        <s v="1730101"/>
        <s v="1732901"/>
        <s v="1734201"/>
        <s v="1735601"/>
        <s v="1738401"/>
        <s v="1739701"/>
        <s v="1739801"/>
        <s v="1739901"/>
        <s v="1740001"/>
        <s v="1740101"/>
        <s v="1740201"/>
        <s v="1740401"/>
        <s v="1741101"/>
        <s v="1741901"/>
        <s v="1742201"/>
        <s v="1742501"/>
        <s v="1743201"/>
        <s v="1743801"/>
        <s v="1746601"/>
        <s v="1747901"/>
        <s v="1749301"/>
        <s v="1750701"/>
        <s v="1752101"/>
        <s v="1753401"/>
        <s v="1754801"/>
        <s v="1756201"/>
        <s v="1757501"/>
        <s v="1758901"/>
        <s v="1760301"/>
        <s v="1761601"/>
        <s v="1763001"/>
        <s v="1763401"/>
        <s v="1763701"/>
        <s v="1764001"/>
        <s v="1764401"/>
        <s v="1764901"/>
        <s v="1765401"/>
        <s v="1767101"/>
        <s v="1769901"/>
        <s v="1771201"/>
        <s v="1774001"/>
        <s v="1776701"/>
        <s v="1777401"/>
        <s v="1778101"/>
        <s v="1779501"/>
        <s v="1780801"/>
        <s v="1782201"/>
        <s v="1783601"/>
        <s v="1784901"/>
        <s v="1786301"/>
        <s v="1787701"/>
        <s v="1789001"/>
        <s v="1790401"/>
        <s v="1795901"/>
        <s v="1464201"/>
        <s v="1774901"/>
        <s v="1804501"/>
        <s v="1854301"/>
        <s v="1877401"/>
        <s v="1851701"/>
        <s v="1852701"/>
        <s v="1820701"/>
        <s v="1608701"/>
        <s v="1873601"/>
        <s v="1756901"/>
        <s v="1892801"/>
        <s v="1756601"/>
        <s v="1331101"/>
        <s v="1432201"/>
        <s v="1498001"/>
        <s v="1686801"/>
        <s v="1800901"/>
        <s v="1802801"/>
        <s v="1803801"/>
        <s v="1804701"/>
        <s v="1805701"/>
        <s v="1805801"/>
        <s v="1806001"/>
        <s v="1806201"/>
        <s v="1806401"/>
        <s v="1806601"/>
        <s v="1807501"/>
        <s v="1808001"/>
        <s v="1809001"/>
        <s v="1809401"/>
        <s v="1810201"/>
        <s v="1810301"/>
        <s v="1810401"/>
        <s v="1810701"/>
        <s v="1811001"/>
        <s v="1811301"/>
        <s v="1811601"/>
        <s v="1811701"/>
        <s v="1811801"/>
        <s v="1812301"/>
        <s v="1812701"/>
        <s v="1813701"/>
        <s v="1815101"/>
        <s v="1815301"/>
        <s v="1816801"/>
        <s v="1816901"/>
        <s v="1817001"/>
        <s v="1817401"/>
        <s v="1817901"/>
        <s v="1818201"/>
        <s v="1818901"/>
        <s v="1820001"/>
        <s v="1820801"/>
        <s v="1821701"/>
        <s v="1822601"/>
        <s v="1822801"/>
        <s v="1823001"/>
        <s v="1823501"/>
        <s v="1823701"/>
        <s v="1823801"/>
        <s v="1824001"/>
        <s v="1824501"/>
        <s v="1825501"/>
        <s v="1825901"/>
        <s v="1826401"/>
        <s v="1826801"/>
        <s v="1827201"/>
        <s v="1828301"/>
        <s v="1830601"/>
        <s v="1832101"/>
        <s v="1834001"/>
        <s v="1834401"/>
        <s v="1835201"/>
        <s v="1835401"/>
        <s v="1835501"/>
        <s v="1835601"/>
        <s v="1836301"/>
        <s v="1837701"/>
        <s v="1838701"/>
        <s v="1839601"/>
        <s v="1840601"/>
        <s v="1842501"/>
        <s v="1843401"/>
        <s v="1846201"/>
        <s v="1848101"/>
        <s v="1848701"/>
        <s v="1849001"/>
        <s v="1849301"/>
        <s v="1230301"/>
        <s v="1237201"/>
        <s v="1256201"/>
        <s v="1281501"/>
        <s v="1413701"/>
        <s v="1452101"/>
        <s v="1480801"/>
        <s v="1490401"/>
        <s v="1686701"/>
        <s v="1737001"/>
        <s v="1740801"/>
        <s v="1811201"/>
        <s v="1756701"/>
        <s v="1816001"/>
        <s v="1739001"/>
        <s v="1766701"/>
        <s v="1772201"/>
        <s v="1775201"/>
        <s v="1809301"/>
        <s v="1851301"/>
        <s v="1851601"/>
        <s v="1851801"/>
        <s v="1852901"/>
        <s v="1853601"/>
        <s v="1854401"/>
        <s v="1855801"/>
        <s v="1857101"/>
        <s v="1858301"/>
        <s v="1859001"/>
        <s v="1859601"/>
        <s v="1860001"/>
        <s v="1860901"/>
        <s v="1861001"/>
        <s v="1861101"/>
        <s v="1861801"/>
        <s v="1862101"/>
        <s v="1863601"/>
        <s v="1865001"/>
        <s v="1866401"/>
        <s v="1867901"/>
        <s v="1868301"/>
        <s v="1868601"/>
        <s v="1869301"/>
        <s v="1870001"/>
        <s v="1871001"/>
        <s v="1871601"/>
        <s v="1872101"/>
        <s v="1872501"/>
        <s v="1872701"/>
        <s v="1872901"/>
        <s v="1873801"/>
        <s v="1874101"/>
        <s v="1874301"/>
        <s v="1874801"/>
        <s v="1875001"/>
        <s v="1875401"/>
        <s v="1876001"/>
        <s v="1876801"/>
        <s v="1878601"/>
        <s v="1881401"/>
        <s v="1884201"/>
        <s v="1884301"/>
        <s v="1885001"/>
        <s v="1885301"/>
        <s v="1887101"/>
        <s v="1888001"/>
        <s v="1888101"/>
        <s v="1888201"/>
        <s v="1888601"/>
        <s v="1889301"/>
        <s v="1889801"/>
        <s v="1890701"/>
        <s v="1891401"/>
        <s v="1891701"/>
        <s v="1354801"/>
        <s v="1757401"/>
        <s v="1813201"/>
        <s v="1814201"/>
        <s v="1861401"/>
        <s v="1864301"/>
        <s v="1886801"/>
        <s v="1194901"/>
      </sharedItems>
    </cacheField>
    <cacheField name="School Name" numFmtId="0">
      <sharedItems count="718">
        <s v="Nava LA Bus &amp; Tech Sch"/>
        <s v="Nava LA Sch Art &amp; Cult"/>
        <s v="Walnut Park MS SJ/SL"/>
        <s v="Walnut Park MS STEM"/>
        <s v="Science Academy G/HG/HA/STEM Magnet"/>
        <s v="East Valley SH"/>
        <s v="Orchard Academies 2C"/>
        <s v="Orchard Academies 2B"/>
        <s v="San Fernando MS IAM"/>
        <s v="San Fernando MS"/>
        <s v="New Middle School Pathway"/>
        <s v="Wesm Hlth/Sports Med"/>
        <s v="Narbonne SH HARTS LA"/>
        <s v="Narbonne SH"/>
        <s v="Sylmar Biotech Acad"/>
        <s v="Sylmar Charter High School"/>
        <s v="Jefferson SH"/>
        <s v="Nava College Prep Acad"/>
        <s v="Carson Acad Med Arts"/>
        <s v="Carson Acad Ed &amp; Emp"/>
        <s v="Carson SH"/>
        <s v="Hawkins SH RISE"/>
        <s v="Hawkins SH CHAS"/>
        <s v="Hawkins SH C/DAGS"/>
        <s v="Marquez SH Libra"/>
        <s v="Marquez SH Soc Jus"/>
        <s v="Marquez SH HPIAM"/>
        <s v="Legacy SH VAPA"/>
        <s v="Legacy SH STEAM"/>
        <s v="International St LC"/>
        <s v="Studio School"/>
        <s v="Sonia Sotomayor Arts &amp; Sciences Academies"/>
        <s v="Chavez Learning Acad-Technology Prep"/>
        <s v="Chavez LA ASE"/>
        <s v="Chavez LA ARTES Mag"/>
        <s v="Chavez LA SJ HUM AC"/>
        <s v="Rivera LC Grn Design"/>
        <s v="Rivera LC Perf Arts"/>
        <s v="Rivera LC Com &amp; Tech"/>
        <s v="Rivera LC Pub Srv"/>
        <s v="Bernstein SH Stem"/>
        <s v="Bernstein SH"/>
        <s v="Torres Soc Jst Ldshp"/>
        <s v="Torres Renaissance"/>
        <s v="Torres Eng &amp; Tech"/>
        <s v="Torres Hum/Art/Tech"/>
        <s v="Torres ELA PA Mag"/>
        <s v="RFK Ambsdr Glbl Edu"/>
        <s v="RFK LA SH Arts"/>
        <s v="RFK Sch Vis Arts/Hum"/>
        <s v="RFK Ambsdr Glbl Ldsh"/>
        <s v="RFK UCLA Comm Sch"/>
        <s v="RFK Comm Schs-New Open World Acad K-12"/>
        <s v="Boyle Heights STEM High School"/>
        <s v="Roosevelt SH Magnet"/>
        <s v="Albion El"/>
        <s v="Aldama El"/>
        <s v="Alexandria El"/>
        <s v="Harvard El"/>
        <s v="Allesandro El"/>
        <s v="Alta Loma El"/>
        <s v="Ambler El"/>
        <s v="Amestoy El"/>
        <s v="Anatola El"/>
        <s v="Andasol El"/>
        <s v="Angeles Mesa El"/>
        <s v="Ann El"/>
        <s v="Annalee El"/>
        <s v="Annandale El"/>
        <s v="Apperson El"/>
        <s v="Aragon El"/>
        <s v="Arlington Hts El"/>
        <s v="Arminta El"/>
        <s v="Ascot El"/>
        <s v="Atwater El"/>
        <s v="Avalon Gardens El"/>
        <s v="Acad for Enrch Sci"/>
        <s v="Balboa G/HA Mag"/>
        <s v="Baldwin Hills El"/>
        <s v="Bandini El"/>
        <s v="De La Torre Jr El"/>
        <s v="Obama El"/>
        <s v="Playa Vista Elementary Sch"/>
        <s v="Lee Med Hlth Mag"/>
        <s v="Ride El Smart Acad"/>
        <s v="Willow El"/>
        <s v="Poindexter Lamotte El"/>
        <s v="Lawson Acad A/M/S"/>
        <s v="Moore M/S/T Acad"/>
        <s v="Barton Hill El"/>
        <s v="Bassett El"/>
        <s v="Beachy El"/>
        <s v="Beckford Chtr Enr St"/>
        <s v="Beethoven El"/>
        <s v="Hughes El"/>
        <s v="Nueva Vista El"/>
        <s v="Maywood El"/>
        <s v="Esperanza El"/>
        <s v="Politi El"/>
        <s v="Gratts LA for YS"/>
        <s v="Del Olmo El"/>
        <s v="Huntington Park El"/>
        <s v="Olympic PC"/>
        <s v="Lake St Primary"/>
        <s v="Belvedere El"/>
        <s v="Bertrand El"/>
        <s v="Blythe El"/>
        <s v="Bonita El"/>
        <s v="Braddock Drive El"/>
        <s v="Brainard El"/>
        <s v="Breed El"/>
        <s v="Brentwood Sci Mag"/>
        <s v="Bridge El"/>
        <s v="Broad Ave El"/>
        <s v="Broadacres El"/>
        <s v="Broadway El"/>
        <s v="White El"/>
        <s v="Lafayette Park PC"/>
        <s v="Macarthur Park VPA"/>
        <s v="Brockton El"/>
        <s v="Bryson El"/>
        <s v="Buchanan El"/>
        <s v="Budlong El"/>
        <s v="Wilshire Park El"/>
        <s v="Burbank El"/>
        <s v="Saturn El"/>
        <s v="Burton El"/>
        <s v="Bushnell Way El"/>
        <s v="Cabrillo El"/>
        <s v="Cahuenga El"/>
        <s v="Kim El"/>
        <s v="Calabash CA"/>
        <s v="Calahan Community Ch"/>
        <s v="Calvert Chtr for ES"/>
        <s v="Camellia El"/>
        <s v="Canfield El"/>
        <s v="Community El Mag CS"/>
        <s v="Canoga Park El"/>
        <s v="Cantara El"/>
        <s v="Canterbury El"/>
        <s v="Canyon El"/>
        <s v="Capistrano El"/>
        <s v="Carpenter Community Center"/>
        <s v="Carson El"/>
        <s v="Carthay El ES Mag"/>
        <s v="Castelar El"/>
        <s v="Castle Hts El"/>
        <s v="Castlebay Lane Charter"/>
        <s v="Catskill El"/>
        <s v="Carson-Gore Academy"/>
        <s v="Estrella El"/>
        <s v="Jones El"/>
        <s v="Huerta El"/>
        <s v="Century Park El"/>
        <s v="Chandler LA"/>
        <s v="Chapman El"/>
        <s v="Charnock Road El"/>
        <s v="Chase El"/>
        <s v="Chatsworth Park El"/>
        <s v="Cheremoya El"/>
        <s v="Cienega El"/>
        <s v="Cimarron El"/>
        <s v="City Terrace El"/>
        <s v="Clifford El"/>
        <s v="Clover El"/>
        <s v="Cohasset El"/>
        <s v="Coldwater Cyn El"/>
        <s v="Colfax Charter El"/>
        <s v="Coliseum El"/>
        <s v="Commonwealth El"/>
        <s v="Compton El"/>
        <s v="Madison El"/>
        <s v="Corona El"/>
        <s v="Escutia PC"/>
        <s v="Plasencia El"/>
        <s v="Cowan El"/>
        <s v="Crescent Hts L/A/S/J"/>
        <s v="Crestwood St El"/>
        <s v="Dena El"/>
        <s v="Dahlia Heights El"/>
        <s v="Danube El"/>
        <s v="Darby Ave Charter"/>
        <s v="Dayton Heights El"/>
        <s v="Dearborn El CA"/>
        <s v="Del Amo El"/>
        <s v="Delevan Drive El"/>
        <s v="Denker El"/>
        <s v="Garza PC"/>
        <s v="Dixie Cyn Comm Chtr"/>
        <s v="Dolores El"/>
        <s v="Dominguez El"/>
        <s v="Dorris Place El"/>
        <s v="Dyer El"/>
        <s v="Midcity Prescott Mag"/>
        <s v="Eagle Rock El"/>
        <s v="Eastman El"/>
        <s v="El Dorado El"/>
        <s v="El Oro Way Chtr CES"/>
        <s v="El Sereno El"/>
        <s v="Sendak El"/>
        <s v="Elysian Heights El"/>
        <s v="Parks LC"/>
        <s v="Bellingham El"/>
        <s v="Emelita Academy Chtr"/>
        <s v="Enadia Way Tech Charter"/>
        <s v="Encino Charter El"/>
        <s v="Erwin El"/>
        <s v="Eshelman El"/>
        <s v="Euclid El"/>
        <s v="Evergreen El"/>
        <s v="Fair El"/>
        <s v="Fairburn El"/>
        <s v="Farmdale El"/>
        <s v="Fernangeles El"/>
        <s v="15th St El"/>
        <s v="54th St El"/>
        <s v="59th St El"/>
        <s v="52nd St El"/>
        <s v="Figueroa El"/>
        <s v="Broadous El"/>
        <s v="1st St El"/>
        <s v="Fishburn El"/>
        <s v="Fletcher Dr El"/>
        <s v="Florence El"/>
        <s v="Ford Blvd El"/>
        <s v="49th St El"/>
        <s v="42nd St El"/>
        <s v="4th St El"/>
        <s v="4th Street Primary Center"/>
        <s v="Franklin El"/>
        <s v="Fries El"/>
        <s v="Bakewell PC"/>
        <s v="Fullbright El"/>
        <s v="Gardena El"/>
        <s v="Garden Grove El"/>
        <s v="Gardner El"/>
        <s v="Garvanza ES Tech/Leadership Magnet"/>
        <s v="Gates El"/>
        <s v="Gault El"/>
        <s v="Germain Acad AA"/>
        <s v="Glassell Park El"/>
        <s v="Gledhill El"/>
        <s v="Glenfeliz Blvd El"/>
        <s v="Glenwood El"/>
        <s v="Graham El"/>
        <s v="Granada Community Ch"/>
        <s v="Grand View El"/>
        <s v="Grant El"/>
        <s v="Grape El"/>
        <s v="Gridley El"/>
        <s v="Griffin El"/>
        <s v="Gulf El"/>
        <s v="Haddon El"/>
        <s v="Halldale El"/>
        <s v="Hamlin CA"/>
        <s v="Anton El"/>
        <s v="Hancock Park El"/>
        <s v="Harbor City El"/>
        <s v="Harding El"/>
        <s v="Harrison El"/>
        <s v="Hart St El"/>
        <s v="Haskell STEAM Magnet"/>
        <s v="Hawaiian El"/>
        <s v="Haynes CES"/>
        <s v="Hazeltine El"/>
        <s v="Heliotrope El"/>
        <s v="Herrick El"/>
        <s v="Hillcrest Dr El"/>
        <s v="Hillside El"/>
        <s v="Hobart Blvd El"/>
        <s v="Holmes El"/>
        <s v="Hooper El"/>
        <s v="Hooper PC"/>
        <s v="Hoover El"/>
        <s v="Hubbard El"/>
        <s v="Humphreys El"/>
        <s v="Huntington Dr El"/>
        <s v="Walnut Park El"/>
        <s v="San Antonio El"/>
        <s v="Yes Academy"/>
        <s v="Ivanhoe El"/>
        <s v="Lizarraga El"/>
        <s v="Harmony El"/>
        <s v="Aurora El"/>
        <s v="Justice St Acad Chtr"/>
        <s v="Kennedy El"/>
        <s v="Kenter Canyon Elementary Charter"/>
        <s v="Kentwood El"/>
        <s v="Kester El"/>
        <s v="Kittridge El"/>
        <s v="Knollwood Prep Acad"/>
        <s v="Lanai El"/>
        <s v="Lane El"/>
        <s v="Langdon El"/>
        <s v="Primary Academy"/>
        <s v="Lankershim El"/>
        <s v="La Salle El"/>
        <s v="Lassen El"/>
        <s v="Latona El"/>
        <s v="Leapwood El"/>
        <s v="Leland El"/>
        <s v="Lemay El"/>
        <s v="Liberty El"/>
        <s v="Liggett El"/>
        <s v="Lillian El"/>
        <s v="Limerick El"/>
        <s v="Lockhurst Dr Chtr El"/>
        <s v="Lockwood El"/>
        <s v="Loma Vista El"/>
        <s v="Lomita Math/Sci Mag"/>
        <s v="Lorena El"/>
        <s v="Loreto El"/>
        <s v="Lorne El"/>
        <s v="Los Angeles El"/>
        <s v="Mariposa-Nabi PC"/>
        <s v="Los Feliz STEMM Mag"/>
        <s v="Loyola Village ES Fine/Performing Arts Mag"/>
        <s v="Coughlin El"/>
        <s v="Magnolia El"/>
        <s v="Main St El"/>
        <s v="Malabar El"/>
        <s v="Manchester El"/>
        <s v="Manhattan Place El"/>
        <s v="Alexander Sci Ctr Sc"/>
        <s v="Jones PC"/>
        <s v="Mack El"/>
        <s v="Marianna El"/>
        <s v="Marquez Charter"/>
        <s v="Lexington Ave PC"/>
        <s v="Marvin El"/>
        <s v="Mar Vista El"/>
        <s v="Mayall El"/>
        <s v="Mayberry El"/>
        <s v="Melrose M/S/T Mag"/>
        <s v="Melvin El"/>
        <s v="Menlo El"/>
        <s v="Micheltorena El"/>
        <s v="Middleton El"/>
        <s v="Middleton PC"/>
        <s v="Miles El"/>
        <s v="Miller El"/>
        <s v="Miramonte El"/>
        <s v="Monlux El"/>
        <s v="Monte Vista El"/>
        <s v="Riordan PC"/>
        <s v="Morningside El"/>
        <s v="Mountain View El"/>
        <s v="Mt Washington El"/>
        <s v="Multnomah El"/>
        <s v="Murchison El"/>
        <s v="Napa El"/>
        <s v="Nestle Ave Charter"/>
        <s v="Nevada El"/>
        <s v="Nevin El"/>
        <s v="Newcastle El"/>
        <s v="9th St El"/>
        <s v="95th St El"/>
        <s v="99th St El"/>
        <s v="92nd St El"/>
        <s v="Barrett El"/>
        <s v="96th St El"/>
        <s v="93rd St El"/>
        <s v="Noble El"/>
        <s v="Panorama City El"/>
        <s v="Normandie El"/>
        <s v="Normont El"/>
        <s v="Norwood El"/>
        <s v="O'Melveny El"/>
        <s v="118th St El"/>
        <s v="186th St El"/>
        <s v="Flournoy El"/>
        <s v="156th St El"/>
        <s v="153rd St El"/>
        <s v="109th St El"/>
        <s v="Griffith Joyner El"/>
        <s v="107th St El"/>
        <s v="116th St El"/>
        <s v="135th St El"/>
        <s v="112th St El"/>
        <s v="122nd St El"/>
        <s v="Open Charter Magnet"/>
        <s v="Osceola El"/>
        <s v="Overland El"/>
        <s v="Oxnard El"/>
        <s v="Palisades Charter El"/>
        <s v="Palms El"/>
        <s v="Park Ave El"/>
        <s v="Park Western El"/>
        <s v="Parmelee El"/>
        <s v="Parthenia El"/>
        <s v="Paseo Del Rey Nat Sc"/>
        <s v="Pinewood El"/>
        <s v="Plainview Academc CA"/>
        <s v="Playa Del Rey El"/>
        <s v="Plummer El"/>
        <s v="Pt Fermin Mar Sci Mg"/>
        <s v="Pomelo Community CS"/>
        <s v="President El"/>
        <s v="Purche El"/>
        <s v="Queen Anne El"/>
        <s v="Ramona El"/>
        <s v="Kingsley El"/>
        <s v="Ranchito El"/>
        <s v="Raymond Ave El"/>
        <s v="Reseda El"/>
        <s v="Richland El"/>
        <s v="Hamasaki El"/>
        <s v="Rio Vista El"/>
        <s v="Ritter El"/>
        <s v="Riverside Drive Charter"/>
        <s v="Rockdale VAPA Mag"/>
        <s v="Coeur D'Alene El"/>
        <s v="Roscoe El"/>
        <s v="Roscomare El"/>
        <s v="Rosemont El"/>
        <s v="Rosewood Av ES Urban/Plan Des Magnet"/>
        <s v="Rowan El"/>
        <s v="Amanecer PC"/>
        <s v="Russell El"/>
        <s v="San Fernando El"/>
        <s v="San Gabriel El"/>
        <s v="San Jose El"/>
        <s v="San Pascual ES STEAM Magnet"/>
        <s v="San Pedro El"/>
        <s v="King Jr El"/>
        <s v="Hollywood PC"/>
        <s v="Saticoy El"/>
        <s v="2nd St El"/>
        <s v="Selma El"/>
        <s v="Serrania CES"/>
        <s v="7th St El"/>
        <s v="75th St El"/>
        <s v="74th St El"/>
        <s v="McKinley El"/>
        <s v="Sharp El"/>
        <s v="Shenandoah El"/>
        <s v="Sheridan St El"/>
        <s v="Sherman Oaks El CS"/>
        <s v="Shirley El"/>
        <s v="Short El"/>
        <s v="Sierra Park El"/>
        <s v="Sierra Vista El"/>
        <s v="6th Ave El"/>
        <s v="68th St El"/>
        <s v="61st St El"/>
        <s v="66th St El"/>
        <s v="Solano El"/>
        <s v="Soto El"/>
        <s v="South Park El"/>
        <s v="Knox El"/>
        <s v="S Shores Per Arts Mg"/>
        <s v="Wisdom El"/>
        <s v="Escalante El"/>
        <s v="San Miguel El"/>
        <s v="Montara Ave El"/>
        <s v="Independence El"/>
        <s v="Roybal-Allard El"/>
        <s v="Baca Arts Acad"/>
        <s v="Stagg El"/>
        <s v="Stanford El"/>
        <s v="Stanford PC"/>
        <s v="State El"/>
        <s v="Hope El"/>
        <s v="Sterry El"/>
        <s v="Stonehurst Av ES STEAM Magnet"/>
        <s v="Stoner El"/>
        <s v="Strathern El"/>
        <s v="Sunland El"/>
        <s v="Sunny Brae El"/>
        <s v="Sunrise El"/>
        <s v="Superior El"/>
        <s v="Sylmar El"/>
        <s v="Sylvan Park El"/>
        <s v="Taper El"/>
        <s v="Tarzana El"/>
        <s v="Telfair El"/>
        <s v="10th St El"/>
        <s v="3rd St El"/>
        <s v="Bradley Glbl Awr Mag"/>
        <s v="32nd/USC Per Art Mag"/>
        <s v="Weemes El"/>
        <s v="Bright El"/>
        <s v="Toland Way El"/>
        <s v="Toluca Lake El"/>
        <s v="Topanga El CS"/>
        <s v="Topeka Charter For Advanced Studies"/>
        <s v="Towne El"/>
        <s v="Trinity El"/>
        <s v="Maple PC"/>
        <s v="Tulsa El"/>
        <s v="Tweedy El"/>
        <s v="20th St El"/>
        <s v="28th St El"/>
        <s v="24th St El"/>
        <s v="232nd Pl El"/>
        <s v="Meyler El"/>
        <s v="Union El"/>
        <s v="Valerio El"/>
        <s v="Valley View El"/>
        <s v="Alta California El"/>
        <s v="Korenstein El"/>
        <s v="Vista Del Valle Acad"/>
        <s v="Cardenas El"/>
        <s v="Mosk El"/>
        <s v="Santana Arts Academy"/>
        <s v="Vanalden El"/>
        <s v="Van Deene El"/>
        <s v="Van Gogh Charter"/>
        <s v="Van Ness El"/>
        <s v="Columbus Ave El"/>
        <s v="Van Nuys El"/>
        <s v="Vena El"/>
        <s v="Vermont El"/>
        <s v="Vernon City El"/>
        <s v="Victoria El"/>
        <s v="Victory El"/>
        <s v="Vine El"/>
        <s v="Vinedale El"/>
        <s v="Vintage Math/Sci Mag"/>
        <s v="Virginia El"/>
        <s v="Wadsworth El"/>
        <s v="Walgrove El"/>
        <s v="Warner El"/>
        <s v="Washington PC"/>
        <s v="Weigand El"/>
        <s v="Welby Way Charter ES &amp; GHA Magnet"/>
        <s v="Chavez El"/>
        <s v="West Athens El"/>
        <s v="West Hollywood El"/>
        <s v="West Vernon El"/>
        <s v="Western El"/>
        <s v="Westminster ES Math/Tech/Env Stud Magnet"/>
        <s v="Westport Hts El"/>
        <s v="Westwood Chtr El"/>
        <s v="White Point El"/>
        <s v="Wilbur El"/>
        <s v="Wilmington Park El"/>
        <s v="Wilshire Crest El"/>
        <s v="Wilton Pl El"/>
        <s v="Windsor M/S Aero Mag"/>
        <s v="Winnetka El"/>
        <s v="Wonderland El"/>
        <s v="Woodcrest El"/>
        <s v="Woodlake Elementary Community Charter"/>
        <s v="Woodland Hills CES"/>
        <s v="Woodlawn El"/>
        <s v="Yorkdale El"/>
        <s v="Pacific Blvd School"/>
        <s v="Roosevelt SH"/>
        <s v="Castro MS"/>
        <s v="Belmont SH"/>
        <s v="Contreras LC Glbl St"/>
        <s v="Contreras Bus Tour"/>
        <s v="Contreras LC Soc Jus"/>
        <s v="Contreras LC ALC"/>
        <s v="Girls Academic Leadership Academy (GALA)"/>
        <s v="Los Angeles SH"/>
        <s v="Boys Academic Leadership Academy (BALA)"/>
        <s v="Washington Prep SH"/>
        <s v="University Pathways Public Svc Academy"/>
        <s v="Westside Glbl Awr Mg"/>
        <s v="Arroyo Seco Musm Sci"/>
        <s v="Pio Pico MS"/>
        <s v="Obama Global Prep Acad"/>
        <s v="Adams MS"/>
        <s v="Audubon MS"/>
        <s v="Bancroft MS"/>
        <s v="Belvedere MS"/>
        <s v="Berendo MS"/>
        <s v="Liechty MS"/>
        <s v="Bethune MS"/>
        <s v="Clinton MS"/>
        <s v="Kim Academy"/>
        <s v="Burbank MS Arts/Tech/Comm Magnet"/>
        <s v="Burroughs MS"/>
        <s v="Byrd MS"/>
        <s v="Carnegie MS"/>
        <s v="Carver MS"/>
        <s v="Columbus MS"/>
        <s v="Curtiss MS"/>
        <s v="Dana MS"/>
        <s v="Portola MS"/>
        <s v="Dodson MS"/>
        <s v="Edison MS"/>
        <s v="Romer MS"/>
        <s v="Vista MS"/>
        <s v="El Sereno MS"/>
        <s v="Emerson Comm Ch"/>
        <s v="Fleming MS"/>
        <s v="Frost MS"/>
        <s v="Gage MS"/>
        <s v="Southeast MS"/>
        <s v="Griffith MS STEAM Magnet"/>
        <s v="George E Hale Charter Acad"/>
        <s v="Harte Prep MS"/>
        <s v="Henry MS"/>
        <s v="Hollenbeck MS"/>
        <s v="Holmes MS"/>
        <s v="Irving MME Mag"/>
        <s v="Los Angeles Acad MS"/>
        <s v="King Film/Media Mag"/>
        <s v="Lawrence MS"/>
        <s v="Le Conte MS"/>
        <s v="Maclay MS"/>
        <s v="Madison MS"/>
        <s v="Marina Del Rey MS"/>
        <s v="Markham MS"/>
        <s v="Robert A. Millikan Affiliated Chtr &amp; Pam"/>
        <s v="Mount Gleason MS"/>
        <s v="Cochran MS"/>
        <s v="Muir MS"/>
        <s v="Mulholland MS"/>
        <s v="Nightingale MS"/>
        <s v="Nimitz MS"/>
        <s v="Alfred B. Nobel Charter Middle"/>
        <s v="Northridge MS"/>
        <s v="Olive Vista MS"/>
        <s v="Pacoima MS"/>
        <s v="Palms MS"/>
        <s v="Woodland Hills Acad"/>
        <s v="Peary MS"/>
        <s v="Porter MS"/>
        <s v="Reed MS"/>
        <s v="Revere MS"/>
        <s v="Sepulveda MS"/>
        <s v="South Gate MS"/>
        <s v="Stevenson MS"/>
        <s v="Sun Valley ET Mag"/>
        <s v="Sutter MS"/>
        <s v="Mark Twain MS"/>
        <s v="Van Nuys MS"/>
        <s v="Virgil MS"/>
        <s v="Webster MS"/>
        <s v="White MS"/>
        <s v="Wilmington MS STEAM Magnet"/>
        <s v="Wright Eng &amp; Design Magnet"/>
        <s v="Porter Ranch School"/>
        <s v="Ochoa LC"/>
        <s v="Brooklyn Ave El"/>
        <s v="Caroldale Lrng Comm"/>
        <s v="Glen Alta El"/>
        <s v="Hesby Oaks Lead Chtr"/>
        <s v="Laurel El"/>
        <s v="Logan Academy of Global Ecology"/>
        <s v="Bridges School"/>
        <s v="Utah El"/>
        <s v="Sylmar Ldshp Acad"/>
        <s v="Drew MS"/>
        <s v="University Pathways Medical Mag Academy"/>
        <s v="Gompers MS"/>
        <s v="Valley Altern Mag"/>
        <s v="Dymally SH"/>
        <s v="Dr. Maya Angelou Community Senior High"/>
        <s v="Solis Learning Acad"/>
        <s v="Sun Valley SH"/>
        <s v="Northridge Acad SH"/>
        <s v="Cortines Sch of VPA"/>
        <s v="Harbor Tchr Prep Acd"/>
        <s v="Banning SH"/>
        <s v="Bell SH"/>
        <s v="Roybal LC"/>
        <s v="Pearl Journ/Comm Mag"/>
        <s v="Canoga Park SH"/>
        <s v="Chatsworth Chtr HS"/>
        <s v="Cleveland Chtr HS"/>
        <s v="Crenshaw STEMM Mag"/>
        <s v="Dorsey SH"/>
        <s v="Arleta SH"/>
        <s v="Panorama SH"/>
        <s v="Mendez SH"/>
        <s v="Wilson SH"/>
        <s v="Fairfax SH"/>
        <s v="Polytechnic SH"/>
        <s v="Fremont SH"/>
        <s v="Gardena SH"/>
        <s v="Garfield SH"/>
        <s v="Grant SH"/>
        <s v="Hamilton SH-Complex"/>
        <s v="Hollywood SH"/>
        <s v="Huntington Park SH"/>
        <s v="Early College Acad"/>
        <s v="Santee Educ Complex"/>
        <s v="Jordan SH"/>
        <s v="Kennedy SH"/>
        <s v="King-Drew Med Mag"/>
        <s v="Lincoln SH"/>
        <s v="Downtwn Business Mag"/>
        <s v="LACES Mag"/>
        <s v="Manual Arts SH"/>
        <s v="West Adams Prep SH"/>
        <s v="Marshall SH"/>
        <s v="Bravo Medical Mag"/>
        <s v="Middle College HS"/>
        <s v="Monroe SH"/>
        <s v="No Hollywood SH"/>
        <s v="Reseda SH"/>
        <s v="SOCES Mag"/>
        <s v="San Fernando SH"/>
        <s v="San Pedro SH"/>
        <s v="Orthopaedic Hosp Mag"/>
        <s v="South Gate SH"/>
        <s v="William Howard Taft Charter HS"/>
        <s v="South East SH"/>
        <s v="Maywood Academy SH"/>
        <s v="University SH"/>
        <s v="Van Nuys SH"/>
        <s v="Valley Acad Arts/Sci"/>
        <s v="Venice SH"/>
        <s v="Verdugo Hills SH"/>
        <s v="Maywood Center for Enriched Studies Mag"/>
        <s v="Elizabeth LC"/>
        <s v="Horace Mann UCLA Community School"/>
        <s v="Foshay LC"/>
        <s v="Fulton College Prep"/>
        <s v="Eagle Rock HS"/>
        <s v="Franklin SH"/>
        <s v="Rancho Domingz Prep"/>
        <s v="Marlton"/>
      </sharedItems>
    </cacheField>
    <cacheField name="School Type" numFmtId="0">
      <sharedItems/>
    </cacheField>
    <cacheField name="Norm Category" numFmtId="0">
      <sharedItems/>
    </cacheField>
    <cacheField name="Affiliated" numFmtId="0">
      <sharedItems/>
    </cacheField>
    <cacheField name="Span" numFmtId="0">
      <sharedItems/>
    </cacheField>
    <cacheField name="LD" numFmtId="0">
      <sharedItems/>
    </cacheField>
    <cacheField name="Physical LD" numFmtId="0">
      <sharedItems/>
    </cacheField>
    <cacheField name="SDC K-5(6)" numFmtId="0">
      <sharedItems containsSemiMixedTypes="0" containsString="0" containsNumber="1" containsInteger="1" minValue="0" maxValue="84"/>
    </cacheField>
    <cacheField name="SDC 6-8" numFmtId="0">
      <sharedItems containsSemiMixedTypes="0" containsString="0" containsNumber="1" containsInteger="1" minValue="0" maxValue="128"/>
    </cacheField>
    <cacheField name="SDC 9-12" numFmtId="0">
      <sharedItems containsSemiMixedTypes="0" containsString="0" containsNumber="1" containsInteger="1" minValue="0" maxValue="199"/>
    </cacheField>
    <cacheField name="Pre-K SP ED" numFmtId="0">
      <sharedItems containsSemiMixedTypes="0" containsString="0" containsNumber="1" containsInteger="1" minValue="0" maxValue="41"/>
    </cacheField>
    <cacheField name="ST_PRE_SCH_PROG" numFmtId="0">
      <sharedItems containsSemiMixedTypes="0" containsString="0" containsNumber="1" containsInteger="1" minValue="0" maxValue="85"/>
    </cacheField>
    <cacheField name="TE (ETK)" numFmtId="0">
      <sharedItems containsSemiMixedTypes="0" containsString="0" containsNumber="1" containsInteger="1" minValue="0" maxValue="66"/>
    </cacheField>
    <cacheField name="K-12 w/o SDC" numFmtId="3">
      <sharedItems containsSemiMixedTypes="0" containsString="0" containsNumber="1" containsInteger="1" minValue="91" maxValue="2952"/>
    </cacheField>
    <cacheField name="K-12 with SDC" numFmtId="3">
      <sharedItems containsSemiMixedTypes="0" containsString="0" containsNumber="1" containsInteger="1" minValue="91" maxValue="3077"/>
    </cacheField>
    <cacheField name="Grand Total" numFmtId="3">
      <sharedItems containsSemiMixedTypes="0" containsString="0" containsNumber="1" containsInteger="1" minValue="99" maxValue="3077"/>
    </cacheField>
    <cacheField name="School Type2" numFmtId="0">
      <sharedItems count="3">
        <s v="Middle"/>
        <s v="Senior"/>
        <s v="Elem"/>
      </sharedItems>
    </cacheField>
    <cacheField name="SS#" numFmtId="0">
      <sharedItems containsMixedTypes="1" containsNumber="1" containsInteger="1" minValue="1" maxValue="26" count="27">
        <n v="1"/>
        <n v="2"/>
        <n v="3"/>
        <n v="4"/>
        <n v="5"/>
        <n v="6"/>
        <n v="7"/>
        <n v="8"/>
        <n v="9"/>
        <n v="10"/>
        <n v="11"/>
        <n v="12"/>
        <n v="13"/>
        <n v="14"/>
        <n v="15"/>
        <n v="16"/>
        <n v="17"/>
        <n v="18"/>
        <n v="19"/>
        <n v="20"/>
        <s v=""/>
        <n v="21"/>
        <n v="22"/>
        <n v="23"/>
        <n v="24"/>
        <n v="25"/>
        <n v="26"/>
      </sharedItems>
    </cacheField>
    <cacheField name="SS Center Code" numFmtId="0">
      <sharedItems count="27">
        <s v="1517539"/>
        <s v="1518639"/>
        <s v="1860739"/>
        <s v="1597839"/>
        <s v="1597939"/>
        <s v="1760939"/>
        <s v="1764339"/>
        <s v="1767039"/>
        <s v="1767539"/>
        <s v="1767639"/>
        <s v="1767739"/>
        <s v="1767839"/>
        <s v="1768039"/>
        <s v="1770239"/>
        <s v="1770439"/>
        <s v="1770539"/>
        <s v="1772939"/>
        <s v="1773539"/>
        <s v="1773639"/>
        <s v="1773739"/>
        <s v=""/>
        <s v="1773939"/>
        <s v="1774139"/>
        <s v="1873639"/>
        <s v="1892839"/>
        <s v="1811239"/>
        <s v="1816039"/>
      </sharedItems>
    </cacheField>
    <cacheField name="Shared Site Name" numFmtId="0">
      <sharedItems count="27">
        <s v="Nava LA - Campus"/>
        <s v="Walnut Park MS Camp"/>
        <s v="East Valley HS Campus"/>
        <s v="South Reg MS #2 Camp"/>
        <s v="San Fernando MS Camp"/>
        <s v="Westchester Shared C"/>
        <s v="Narbonne SH Campus"/>
        <s v="Sylmar HS Campus"/>
        <s v="Jefferson HS Campus"/>
        <s v="Carson SH Campus"/>
        <s v="A Hawkins SH Campus"/>
        <s v="L Marquez HS Campus"/>
        <s v="Legacy SH Cmplx Cmp"/>
        <s v="SM Sotomayor LA Cmps"/>
        <s v="Chavez LA Campus"/>
        <s v="Rivera Lrning Cmplx"/>
        <s v="Helen Bern HS Campus"/>
        <s v="Esteban Torr HS Camp"/>
        <s v="RFK Comm Sch Wel Ctr"/>
        <s v="Roosevelt SH Campus"/>
        <s v=""/>
        <s v="Belmont HS Campus"/>
        <s v="Contreras LC Campus"/>
        <s v="Los Angeles SH Campus"/>
        <s v="Washington Prep SH Campus"/>
        <s v="Drew MS Campus"/>
        <s v="Gompers MS Campus"/>
      </sharedItems>
    </cacheField>
    <cacheField name="SS %" numFmtId="0">
      <sharedItems containsMixedTypes="1" containsNumber="1" minValue="9.0399999999999994E-2" maxValue="0.87860000000000005" count="69">
        <n v="0.5"/>
        <n v="0.48599999999999999"/>
        <n v="0.51400000000000001"/>
        <n v="0.37759999999999999"/>
        <n v="0.62239999999999995"/>
        <n v="0.43359999999999999"/>
        <n v="0.56640000000000001"/>
        <n v="0.36420000000000002"/>
        <n v="0.63580000000000003"/>
        <n v="0.18240000000000001"/>
        <n v="0.81759999999999999"/>
        <n v="0.17710000000000001"/>
        <n v="0.82289999999999996"/>
        <n v="0.12139999999999999"/>
        <n v="0.87860000000000005"/>
        <n v="0.44779999999999998"/>
        <n v="0.55220000000000002"/>
        <n v="0.19370000000000001"/>
        <n v="0.21290000000000001"/>
        <n v="0.59340000000000004"/>
        <n v="0.27129999999999999"/>
        <n v="0.32729999999999998"/>
        <n v="0.40139999999999998"/>
        <n v="0.31990000000000002"/>
        <n v="0.32300000000000001"/>
        <n v="0.35709999999999997"/>
        <n v="0.25869999999999999"/>
        <n v="0.3029"/>
        <n v="0.43840000000000001"/>
        <n v="0.35049999999999998"/>
        <n v="0.64949999999999997"/>
        <n v="0.19020000000000001"/>
        <n v="0.25019999999999998"/>
        <n v="0.27750000000000002"/>
        <n v="0.28210000000000002"/>
        <n v="0.2364"/>
        <n v="0.2465"/>
        <n v="0.25219999999999998"/>
        <n v="0.26490000000000002"/>
        <n v="0.49480000000000002"/>
        <n v="0.50519999999999998"/>
        <n v="0.1714"/>
        <n v="0.1968"/>
        <n v="0.20580000000000001"/>
        <n v="0.22020000000000001"/>
        <n v="9.0399999999999994E-2"/>
        <n v="0.1055"/>
        <n v="0.1089"/>
        <n v="0.15140000000000001"/>
        <n v="0.25069999999999998"/>
        <n v="0.29310000000000003"/>
        <n v="0.1206"/>
        <n v="0.29480000000000001"/>
        <s v=""/>
        <n v="0.58460000000000001"/>
        <n v="0.25879999999999997"/>
        <n v="0.74119999999999997"/>
        <n v="0.2016"/>
        <n v="0.26240000000000002"/>
        <n v="0.2631"/>
        <n v="0.27289999999999998"/>
        <n v="0.2767"/>
        <n v="0.72330000000000005"/>
        <n v="0.2732"/>
        <n v="0.7268"/>
        <n v="0.1862"/>
        <n v="0.81379999999999997"/>
        <n v="0.30630000000000002"/>
        <n v="0.69369999999999998"/>
      </sharedItems>
    </cacheField>
    <cacheField name="Sch Type Funding" numFmtId="0">
      <sharedItems containsString="0" containsBlank="1" containsNumber="1" containsInteger="1" minValue="6034" maxValue="12068" count="4">
        <n v="9654"/>
        <n v="12068"/>
        <m/>
        <n v="6034" u="1"/>
      </sharedItems>
    </cacheField>
    <cacheField name="Formula" numFmtId="0">
      <sharedItems containsBlank="1" containsMixedTypes="1" containsNumber="1" containsInteger="1" minValue="1091" maxValue="10603"/>
    </cacheField>
    <cacheField name="Allocation in PR0 2019" numFmtId="0">
      <sharedItems containsString="0" containsBlank="1" containsNumber="1" containsInteger="1" minValue="1091" maxValue="1206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18">
  <r>
    <x v="0"/>
    <x v="0"/>
    <s v="Middle School"/>
    <s v="PHBAO"/>
    <s v="f"/>
    <s v="f"/>
    <s v="C"/>
    <s v="C"/>
    <n v="0"/>
    <n v="6"/>
    <n v="0"/>
    <n v="0"/>
    <n v="0"/>
    <n v="0"/>
    <n v="408"/>
    <n v="414"/>
    <n v="414"/>
    <x v="0"/>
    <x v="0"/>
    <x v="0"/>
    <x v="0"/>
    <x v="0"/>
    <x v="0"/>
    <n v="4827"/>
    <n v="4827"/>
  </r>
  <r>
    <x v="1"/>
    <x v="1"/>
    <s v="Middle School"/>
    <s v="PHBAO"/>
    <s v="f"/>
    <s v="f"/>
    <s v="C"/>
    <s v="C"/>
    <n v="0"/>
    <n v="9"/>
    <n v="0"/>
    <n v="0"/>
    <n v="0"/>
    <n v="0"/>
    <n v="405"/>
    <n v="414"/>
    <n v="414"/>
    <x v="0"/>
    <x v="0"/>
    <x v="0"/>
    <x v="0"/>
    <x v="0"/>
    <x v="0"/>
    <n v="4827"/>
    <n v="4827"/>
  </r>
  <r>
    <x v="2"/>
    <x v="2"/>
    <s v="Middle School"/>
    <s v="PHBAO"/>
    <s v="f"/>
    <s v="f"/>
    <s v="E"/>
    <s v="E"/>
    <n v="0"/>
    <n v="9"/>
    <n v="0"/>
    <n v="0"/>
    <n v="0"/>
    <n v="0"/>
    <n v="459"/>
    <n v="468"/>
    <n v="468"/>
    <x v="0"/>
    <x v="1"/>
    <x v="1"/>
    <x v="1"/>
    <x v="1"/>
    <x v="0"/>
    <n v="4692"/>
    <n v="4692"/>
  </r>
  <r>
    <x v="3"/>
    <x v="3"/>
    <s v="Middle School"/>
    <s v="PHBAO"/>
    <s v="f"/>
    <s v="f"/>
    <s v="E"/>
    <s v="E"/>
    <n v="0"/>
    <n v="29"/>
    <n v="0"/>
    <n v="0"/>
    <n v="0"/>
    <n v="0"/>
    <n v="466"/>
    <n v="495"/>
    <n v="495"/>
    <x v="0"/>
    <x v="1"/>
    <x v="1"/>
    <x v="1"/>
    <x v="2"/>
    <x v="0"/>
    <n v="4962"/>
    <n v="4962"/>
  </r>
  <r>
    <x v="4"/>
    <x v="4"/>
    <s v="Magnet School - MS"/>
    <s v="Magnet 1"/>
    <s v="f"/>
    <s v="f"/>
    <s v="NE"/>
    <s v="NE"/>
    <n v="0"/>
    <n v="0"/>
    <n v="0"/>
    <n v="0"/>
    <n v="0"/>
    <n v="0"/>
    <n v="287"/>
    <n v="287"/>
    <n v="287"/>
    <x v="0"/>
    <x v="2"/>
    <x v="2"/>
    <x v="2"/>
    <x v="3"/>
    <x v="1"/>
    <n v="4557"/>
    <n v="4557"/>
  </r>
  <r>
    <x v="5"/>
    <x v="5"/>
    <s v="Senior High School"/>
    <s v="PHBAO"/>
    <s v="f"/>
    <s v="f"/>
    <s v="NE"/>
    <s v="NE"/>
    <n v="0"/>
    <n v="0"/>
    <n v="73"/>
    <n v="0"/>
    <n v="0"/>
    <n v="0"/>
    <n v="400"/>
    <n v="473"/>
    <n v="473"/>
    <x v="1"/>
    <x v="2"/>
    <x v="2"/>
    <x v="2"/>
    <x v="4"/>
    <x v="1"/>
    <n v="7511"/>
    <n v="7511"/>
  </r>
  <r>
    <x v="6"/>
    <x v="6"/>
    <s v="Middle School"/>
    <s v="PHBAO"/>
    <s v="f"/>
    <s v="f"/>
    <s v="E"/>
    <s v="E"/>
    <n v="0"/>
    <n v="10"/>
    <n v="0"/>
    <n v="0"/>
    <n v="0"/>
    <n v="0"/>
    <n v="346"/>
    <n v="356"/>
    <n v="356"/>
    <x v="0"/>
    <x v="3"/>
    <x v="3"/>
    <x v="3"/>
    <x v="5"/>
    <x v="0"/>
    <n v="4186"/>
    <n v="4186"/>
  </r>
  <r>
    <x v="7"/>
    <x v="7"/>
    <s v="Middle School"/>
    <s v="PHBAO"/>
    <s v="f"/>
    <s v="f"/>
    <s v="E"/>
    <s v="E"/>
    <n v="0"/>
    <n v="17"/>
    <n v="0"/>
    <n v="0"/>
    <n v="0"/>
    <n v="0"/>
    <n v="448"/>
    <n v="465"/>
    <n v="465"/>
    <x v="0"/>
    <x v="3"/>
    <x v="3"/>
    <x v="3"/>
    <x v="6"/>
    <x v="0"/>
    <n v="5468"/>
    <n v="5468"/>
  </r>
  <r>
    <x v="8"/>
    <x v="8"/>
    <s v="Middle School"/>
    <s v="PHBAO"/>
    <s v="f"/>
    <s v="f"/>
    <s v="NE"/>
    <s v="NE"/>
    <n v="0"/>
    <n v="21"/>
    <n v="0"/>
    <n v="0"/>
    <n v="0"/>
    <n v="0"/>
    <n v="380"/>
    <n v="401"/>
    <n v="401"/>
    <x v="0"/>
    <x v="4"/>
    <x v="4"/>
    <x v="4"/>
    <x v="7"/>
    <x v="0"/>
    <n v="3516"/>
    <n v="3516"/>
  </r>
  <r>
    <x v="9"/>
    <x v="9"/>
    <s v="Middle School"/>
    <s v="PHBAO"/>
    <s v="f"/>
    <s v="f"/>
    <s v="NE"/>
    <s v="NE"/>
    <n v="0"/>
    <n v="78"/>
    <n v="0"/>
    <n v="0"/>
    <n v="0"/>
    <n v="0"/>
    <n v="622"/>
    <n v="700"/>
    <n v="700"/>
    <x v="0"/>
    <x v="4"/>
    <x v="4"/>
    <x v="4"/>
    <x v="8"/>
    <x v="0"/>
    <n v="6138"/>
    <n v="6138"/>
  </r>
  <r>
    <x v="10"/>
    <x v="10"/>
    <s v="Middle School"/>
    <s v="PHBAO"/>
    <s v="f"/>
    <s v="f"/>
    <s v="W"/>
    <s v="W"/>
    <n v="0"/>
    <n v="1"/>
    <n v="0"/>
    <n v="0"/>
    <n v="0"/>
    <n v="0"/>
    <n v="219"/>
    <n v="220"/>
    <n v="220"/>
    <x v="0"/>
    <x v="5"/>
    <x v="5"/>
    <x v="5"/>
    <x v="9"/>
    <x v="1"/>
    <n v="2201"/>
    <n v="2201"/>
  </r>
  <r>
    <x v="11"/>
    <x v="11"/>
    <s v="Magnet School - SHS"/>
    <s v="Magnet 2"/>
    <s v="f"/>
    <s v="f"/>
    <s v="W"/>
    <s v="W"/>
    <n v="0"/>
    <n v="0"/>
    <n v="44"/>
    <n v="0"/>
    <n v="0"/>
    <n v="0"/>
    <n v="942"/>
    <n v="986"/>
    <n v="986"/>
    <x v="1"/>
    <x v="5"/>
    <x v="5"/>
    <x v="5"/>
    <x v="10"/>
    <x v="1"/>
    <n v="9867"/>
    <n v="9867"/>
  </r>
  <r>
    <x v="12"/>
    <x v="12"/>
    <s v="Senior High School"/>
    <s v="PHBAO"/>
    <s v="f"/>
    <s v="f"/>
    <s v="S"/>
    <s v="S"/>
    <n v="0"/>
    <n v="0"/>
    <n v="22"/>
    <n v="0"/>
    <n v="0"/>
    <n v="0"/>
    <n v="413"/>
    <n v="435"/>
    <n v="435"/>
    <x v="1"/>
    <x v="6"/>
    <x v="6"/>
    <x v="6"/>
    <x v="11"/>
    <x v="1"/>
    <n v="2137"/>
    <n v="2137"/>
  </r>
  <r>
    <x v="13"/>
    <x v="13"/>
    <s v="Senior High School"/>
    <s v="PHBAO"/>
    <s v="f"/>
    <s v="f"/>
    <s v="S"/>
    <s v="S"/>
    <n v="0"/>
    <n v="0"/>
    <n v="99"/>
    <n v="0"/>
    <n v="0"/>
    <n v="0"/>
    <n v="1922"/>
    <n v="2021"/>
    <n v="2021"/>
    <x v="1"/>
    <x v="6"/>
    <x v="6"/>
    <x v="6"/>
    <x v="12"/>
    <x v="1"/>
    <n v="9931"/>
    <n v="9931"/>
  </r>
  <r>
    <x v="14"/>
    <x v="14"/>
    <s v="Senior High School"/>
    <s v="PHBAO"/>
    <s v="f"/>
    <s v="f"/>
    <s v="NE"/>
    <s v="NE"/>
    <n v="0"/>
    <n v="0"/>
    <n v="3"/>
    <n v="0"/>
    <n v="0"/>
    <n v="0"/>
    <n v="209"/>
    <n v="212"/>
    <n v="212"/>
    <x v="1"/>
    <x v="7"/>
    <x v="7"/>
    <x v="7"/>
    <x v="13"/>
    <x v="1"/>
    <n v="1465"/>
    <n v="1465"/>
  </r>
  <r>
    <x v="15"/>
    <x v="15"/>
    <s v="Senior High School"/>
    <s v="PHBAO"/>
    <s v="t"/>
    <s v="f"/>
    <s v="NE"/>
    <s v="NE"/>
    <n v="0"/>
    <n v="0"/>
    <n v="109"/>
    <n v="0"/>
    <n v="0"/>
    <n v="0"/>
    <n v="1426"/>
    <n v="1535"/>
    <n v="1535"/>
    <x v="1"/>
    <x v="7"/>
    <x v="7"/>
    <x v="7"/>
    <x v="14"/>
    <x v="1"/>
    <n v="10603"/>
    <n v="10603"/>
  </r>
  <r>
    <x v="16"/>
    <x v="16"/>
    <s v="Senior High School"/>
    <s v="PHBAO"/>
    <s v="f"/>
    <s v="f"/>
    <s v="C"/>
    <s v="C"/>
    <n v="0"/>
    <n v="0"/>
    <n v="19"/>
    <n v="0"/>
    <n v="0"/>
    <n v="0"/>
    <n v="573"/>
    <n v="592"/>
    <n v="592"/>
    <x v="1"/>
    <x v="8"/>
    <x v="8"/>
    <x v="8"/>
    <x v="15"/>
    <x v="1"/>
    <n v="5404"/>
    <n v="5404"/>
  </r>
  <r>
    <x v="17"/>
    <x v="17"/>
    <s v="Senior High School"/>
    <s v="PHBAO"/>
    <s v="f"/>
    <s v="f"/>
    <s v="C"/>
    <s v="C"/>
    <n v="0"/>
    <n v="0"/>
    <n v="1"/>
    <n v="0"/>
    <n v="0"/>
    <n v="0"/>
    <n v="729"/>
    <n v="730"/>
    <n v="730"/>
    <x v="1"/>
    <x v="8"/>
    <x v="8"/>
    <x v="8"/>
    <x v="16"/>
    <x v="1"/>
    <n v="6664"/>
    <n v="6664"/>
  </r>
  <r>
    <x v="18"/>
    <x v="18"/>
    <s v="Senior High School"/>
    <s v="PHBAO"/>
    <s v="f"/>
    <s v="f"/>
    <s v="S"/>
    <s v="S"/>
    <n v="0"/>
    <n v="0"/>
    <n v="21"/>
    <n v="0"/>
    <n v="0"/>
    <n v="0"/>
    <n v="453"/>
    <n v="474"/>
    <n v="474"/>
    <x v="1"/>
    <x v="9"/>
    <x v="9"/>
    <x v="9"/>
    <x v="17"/>
    <x v="1"/>
    <n v="2338"/>
    <n v="2338"/>
  </r>
  <r>
    <x v="19"/>
    <x v="19"/>
    <s v="Senior High School"/>
    <s v="PHBAO"/>
    <s v="f"/>
    <s v="f"/>
    <s v="S"/>
    <s v="S"/>
    <n v="0"/>
    <n v="0"/>
    <n v="33"/>
    <n v="0"/>
    <n v="0"/>
    <n v="0"/>
    <n v="488"/>
    <n v="521"/>
    <n v="521"/>
    <x v="1"/>
    <x v="9"/>
    <x v="9"/>
    <x v="9"/>
    <x v="18"/>
    <x v="1"/>
    <n v="2569"/>
    <n v="2569"/>
  </r>
  <r>
    <x v="20"/>
    <x v="20"/>
    <s v="Senior High School"/>
    <s v="PHBAO"/>
    <s v="f"/>
    <s v="f"/>
    <s v="S"/>
    <s v="S"/>
    <n v="0"/>
    <n v="0"/>
    <n v="92"/>
    <n v="0"/>
    <n v="0"/>
    <n v="0"/>
    <n v="1360"/>
    <n v="1452"/>
    <n v="1452"/>
    <x v="1"/>
    <x v="9"/>
    <x v="9"/>
    <x v="9"/>
    <x v="19"/>
    <x v="1"/>
    <n v="7161"/>
    <n v="7161"/>
  </r>
  <r>
    <x v="21"/>
    <x v="21"/>
    <s v="Senior High School"/>
    <s v="PHBAO"/>
    <s v="f"/>
    <s v="f"/>
    <s v="W"/>
    <s v="W"/>
    <n v="0"/>
    <n v="0"/>
    <n v="0"/>
    <n v="0"/>
    <n v="0"/>
    <n v="0"/>
    <n v="344"/>
    <n v="344"/>
    <n v="344"/>
    <x v="1"/>
    <x v="10"/>
    <x v="10"/>
    <x v="10"/>
    <x v="20"/>
    <x v="1"/>
    <n v="3274"/>
    <n v="3274"/>
  </r>
  <r>
    <x v="22"/>
    <x v="22"/>
    <s v="Senior High School"/>
    <s v="PHBAO"/>
    <s v="f"/>
    <s v="f"/>
    <s v="W"/>
    <s v="W"/>
    <n v="0"/>
    <n v="0"/>
    <n v="13"/>
    <n v="0"/>
    <n v="0"/>
    <n v="0"/>
    <n v="402"/>
    <n v="415"/>
    <n v="415"/>
    <x v="1"/>
    <x v="10"/>
    <x v="10"/>
    <x v="10"/>
    <x v="21"/>
    <x v="1"/>
    <n v="3950"/>
    <n v="3950"/>
  </r>
  <r>
    <x v="23"/>
    <x v="23"/>
    <s v="Senior High School"/>
    <s v="PHBAO"/>
    <s v="f"/>
    <s v="f"/>
    <s v="W"/>
    <s v="W"/>
    <n v="0"/>
    <n v="0"/>
    <n v="3"/>
    <n v="0"/>
    <n v="0"/>
    <n v="0"/>
    <n v="506"/>
    <n v="509"/>
    <n v="509"/>
    <x v="1"/>
    <x v="10"/>
    <x v="10"/>
    <x v="10"/>
    <x v="22"/>
    <x v="1"/>
    <n v="4844"/>
    <n v="4844"/>
  </r>
  <r>
    <x v="24"/>
    <x v="24"/>
    <s v="Senior High School"/>
    <s v="PHBAO"/>
    <s v="f"/>
    <s v="f"/>
    <s v="E"/>
    <s v="E"/>
    <n v="0"/>
    <n v="0"/>
    <n v="4"/>
    <n v="0"/>
    <n v="0"/>
    <n v="0"/>
    <n v="625"/>
    <n v="629"/>
    <n v="629"/>
    <x v="1"/>
    <x v="11"/>
    <x v="11"/>
    <x v="11"/>
    <x v="23"/>
    <x v="1"/>
    <n v="3861"/>
    <n v="3861"/>
  </r>
  <r>
    <x v="25"/>
    <x v="25"/>
    <s v="Senior High School"/>
    <s v="PHBAO"/>
    <s v="f"/>
    <s v="f"/>
    <s v="E"/>
    <s v="E"/>
    <n v="0"/>
    <n v="0"/>
    <n v="13"/>
    <n v="0"/>
    <n v="0"/>
    <n v="0"/>
    <n v="622"/>
    <n v="635"/>
    <n v="635"/>
    <x v="1"/>
    <x v="11"/>
    <x v="11"/>
    <x v="11"/>
    <x v="24"/>
    <x v="1"/>
    <n v="3898"/>
    <n v="3898"/>
  </r>
  <r>
    <x v="26"/>
    <x v="26"/>
    <s v="Senior High School"/>
    <s v="PHBAO"/>
    <s v="f"/>
    <s v="f"/>
    <s v="E"/>
    <s v="E"/>
    <n v="0"/>
    <n v="0"/>
    <n v="7"/>
    <n v="0"/>
    <n v="0"/>
    <n v="0"/>
    <n v="695"/>
    <n v="702"/>
    <n v="702"/>
    <x v="1"/>
    <x v="11"/>
    <x v="11"/>
    <x v="11"/>
    <x v="25"/>
    <x v="1"/>
    <n v="4309"/>
    <n v="4309"/>
  </r>
  <r>
    <x v="27"/>
    <x v="27"/>
    <s v="Senior High School"/>
    <s v="PHBAO"/>
    <s v="f"/>
    <s v="f"/>
    <s v="E"/>
    <s v="E"/>
    <n v="0"/>
    <n v="0"/>
    <n v="0"/>
    <n v="0"/>
    <n v="0"/>
    <n v="0"/>
    <n v="468"/>
    <n v="468"/>
    <n v="468"/>
    <x v="1"/>
    <x v="12"/>
    <x v="12"/>
    <x v="12"/>
    <x v="26"/>
    <x v="1"/>
    <n v="3122"/>
    <n v="3122"/>
  </r>
  <r>
    <x v="28"/>
    <x v="28"/>
    <s v="Senior High School"/>
    <s v="PHBAO"/>
    <s v="f"/>
    <s v="f"/>
    <s v="E"/>
    <s v="E"/>
    <n v="0"/>
    <n v="0"/>
    <n v="2"/>
    <n v="0"/>
    <n v="0"/>
    <n v="0"/>
    <n v="546"/>
    <n v="548"/>
    <n v="548"/>
    <x v="1"/>
    <x v="12"/>
    <x v="12"/>
    <x v="12"/>
    <x v="27"/>
    <x v="1"/>
    <n v="3655"/>
    <n v="3655"/>
  </r>
  <r>
    <x v="29"/>
    <x v="29"/>
    <s v="Span School"/>
    <s v="PHBAO"/>
    <s v="f"/>
    <s v="t"/>
    <s v="E"/>
    <s v="E"/>
    <n v="0"/>
    <n v="11"/>
    <n v="2"/>
    <n v="0"/>
    <n v="0"/>
    <n v="0"/>
    <n v="780"/>
    <n v="793"/>
    <n v="793"/>
    <x v="1"/>
    <x v="12"/>
    <x v="12"/>
    <x v="12"/>
    <x v="28"/>
    <x v="1"/>
    <n v="5291"/>
    <n v="5291"/>
  </r>
  <r>
    <x v="30"/>
    <x v="30"/>
    <s v="Middle School"/>
    <s v="PHBAO"/>
    <s v="f"/>
    <s v="f"/>
    <s v="C"/>
    <s v="C"/>
    <n v="0"/>
    <n v="0"/>
    <n v="0"/>
    <n v="0"/>
    <n v="0"/>
    <n v="0"/>
    <n v="259"/>
    <n v="259"/>
    <n v="259"/>
    <x v="0"/>
    <x v="13"/>
    <x v="13"/>
    <x v="13"/>
    <x v="29"/>
    <x v="1"/>
    <n v="4230"/>
    <n v="4230"/>
  </r>
  <r>
    <x v="31"/>
    <x v="31"/>
    <s v="Senior High School"/>
    <s v="PHBAO"/>
    <s v="f"/>
    <s v="f"/>
    <s v="C"/>
    <s v="C"/>
    <n v="0"/>
    <n v="0"/>
    <n v="34"/>
    <n v="0"/>
    <n v="0"/>
    <n v="0"/>
    <n v="446"/>
    <n v="480"/>
    <n v="480"/>
    <x v="1"/>
    <x v="13"/>
    <x v="13"/>
    <x v="13"/>
    <x v="30"/>
    <x v="1"/>
    <n v="7838"/>
    <n v="7838"/>
  </r>
  <r>
    <x v="32"/>
    <x v="32"/>
    <s v="Senior High School"/>
    <s v="PHBAO"/>
    <s v="f"/>
    <s v="f"/>
    <s v="NE"/>
    <s v="NE"/>
    <n v="0"/>
    <n v="0"/>
    <n v="1"/>
    <n v="0"/>
    <n v="0"/>
    <n v="0"/>
    <n v="326"/>
    <n v="327"/>
    <n v="327"/>
    <x v="1"/>
    <x v="14"/>
    <x v="14"/>
    <x v="14"/>
    <x v="31"/>
    <x v="1"/>
    <n v="2295"/>
    <n v="2295"/>
  </r>
  <r>
    <x v="33"/>
    <x v="33"/>
    <s v="Senior High School"/>
    <s v="PHBAO"/>
    <s v="f"/>
    <s v="f"/>
    <s v="NE"/>
    <s v="NE"/>
    <n v="0"/>
    <n v="0"/>
    <n v="8"/>
    <n v="0"/>
    <n v="0"/>
    <n v="0"/>
    <n v="422"/>
    <n v="430"/>
    <n v="430"/>
    <x v="1"/>
    <x v="14"/>
    <x v="14"/>
    <x v="14"/>
    <x v="32"/>
    <x v="1"/>
    <n v="3019"/>
    <n v="3019"/>
  </r>
  <r>
    <x v="34"/>
    <x v="34"/>
    <s v="Magnet School - SHS"/>
    <s v="Magnet 2"/>
    <s v="f"/>
    <s v="f"/>
    <s v="NE"/>
    <s v="NE"/>
    <n v="0"/>
    <n v="0"/>
    <n v="0"/>
    <n v="0"/>
    <n v="0"/>
    <n v="0"/>
    <n v="477"/>
    <n v="477"/>
    <n v="477"/>
    <x v="1"/>
    <x v="14"/>
    <x v="14"/>
    <x v="14"/>
    <x v="33"/>
    <x v="1"/>
    <n v="3349"/>
    <n v="3349"/>
  </r>
  <r>
    <x v="35"/>
    <x v="35"/>
    <s v="Senior High School"/>
    <s v="PHBAO"/>
    <s v="f"/>
    <s v="f"/>
    <s v="NE"/>
    <s v="NE"/>
    <n v="0"/>
    <n v="0"/>
    <n v="0"/>
    <n v="0"/>
    <n v="0"/>
    <n v="0"/>
    <n v="485"/>
    <n v="485"/>
    <n v="485"/>
    <x v="1"/>
    <x v="14"/>
    <x v="14"/>
    <x v="14"/>
    <x v="34"/>
    <x v="1"/>
    <n v="3404"/>
    <n v="3404"/>
  </r>
  <r>
    <x v="36"/>
    <x v="36"/>
    <s v="Senior High School"/>
    <s v="PHBAO"/>
    <s v="f"/>
    <s v="f"/>
    <s v="S"/>
    <s v="S"/>
    <n v="0"/>
    <n v="0"/>
    <n v="14"/>
    <n v="0"/>
    <n v="0"/>
    <n v="0"/>
    <n v="435"/>
    <n v="449"/>
    <n v="449"/>
    <x v="1"/>
    <x v="15"/>
    <x v="15"/>
    <x v="15"/>
    <x v="35"/>
    <x v="1"/>
    <n v="2853"/>
    <n v="2853"/>
  </r>
  <r>
    <x v="37"/>
    <x v="37"/>
    <s v="Senior High School"/>
    <s v="PHBAO"/>
    <s v="f"/>
    <s v="f"/>
    <s v="S"/>
    <s v="S"/>
    <n v="0"/>
    <n v="0"/>
    <n v="2"/>
    <n v="0"/>
    <n v="0"/>
    <n v="0"/>
    <n v="466"/>
    <n v="468"/>
    <n v="468"/>
    <x v="1"/>
    <x v="15"/>
    <x v="15"/>
    <x v="15"/>
    <x v="36"/>
    <x v="1"/>
    <n v="2975"/>
    <n v="2975"/>
  </r>
  <r>
    <x v="38"/>
    <x v="38"/>
    <s v="Senior High School"/>
    <s v="PHBAO"/>
    <s v="f"/>
    <s v="f"/>
    <s v="S"/>
    <s v="S"/>
    <n v="0"/>
    <n v="0"/>
    <n v="13"/>
    <n v="0"/>
    <n v="0"/>
    <n v="0"/>
    <n v="466"/>
    <n v="479"/>
    <n v="479"/>
    <x v="1"/>
    <x v="15"/>
    <x v="15"/>
    <x v="15"/>
    <x v="37"/>
    <x v="1"/>
    <n v="3044"/>
    <n v="3044"/>
  </r>
  <r>
    <x v="39"/>
    <x v="39"/>
    <s v="Senior High School"/>
    <s v="PHBAO"/>
    <s v="f"/>
    <s v="f"/>
    <s v="S"/>
    <s v="S"/>
    <n v="0"/>
    <n v="0"/>
    <n v="1"/>
    <n v="0"/>
    <n v="0"/>
    <n v="0"/>
    <n v="502"/>
    <n v="503"/>
    <n v="503"/>
    <x v="1"/>
    <x v="15"/>
    <x v="15"/>
    <x v="15"/>
    <x v="38"/>
    <x v="1"/>
    <n v="3197"/>
    <n v="3197"/>
  </r>
  <r>
    <x v="40"/>
    <x v="40"/>
    <s v="Senior High School"/>
    <s v="PHBAO"/>
    <s v="f"/>
    <s v="f"/>
    <s v="W"/>
    <s v="W"/>
    <n v="0"/>
    <n v="0"/>
    <n v="2"/>
    <n v="0"/>
    <n v="0"/>
    <n v="0"/>
    <n v="519"/>
    <n v="521"/>
    <n v="521"/>
    <x v="1"/>
    <x v="16"/>
    <x v="16"/>
    <x v="16"/>
    <x v="39"/>
    <x v="1"/>
    <n v="5971"/>
    <n v="5971"/>
  </r>
  <r>
    <x v="41"/>
    <x v="41"/>
    <s v="Senior High School"/>
    <s v="PHBAO"/>
    <s v="f"/>
    <s v="f"/>
    <s v="W"/>
    <s v="W"/>
    <n v="0"/>
    <n v="0"/>
    <n v="41"/>
    <n v="0"/>
    <n v="0"/>
    <n v="0"/>
    <n v="552"/>
    <n v="593"/>
    <n v="593"/>
    <x v="1"/>
    <x v="16"/>
    <x v="16"/>
    <x v="16"/>
    <x v="40"/>
    <x v="1"/>
    <n v="6097"/>
    <n v="6097"/>
  </r>
  <r>
    <x v="42"/>
    <x v="42"/>
    <s v="Senior High School"/>
    <s v="PHBAO"/>
    <s v="f"/>
    <s v="f"/>
    <s v="E"/>
    <s v="E"/>
    <n v="0"/>
    <n v="0"/>
    <n v="16"/>
    <n v="0"/>
    <n v="0"/>
    <n v="0"/>
    <n v="307"/>
    <n v="323"/>
    <n v="323"/>
    <x v="1"/>
    <x v="17"/>
    <x v="17"/>
    <x v="17"/>
    <x v="41"/>
    <x v="1"/>
    <n v="2068"/>
    <n v="2068"/>
  </r>
  <r>
    <x v="43"/>
    <x v="43"/>
    <s v="Senior High School"/>
    <s v="PHBAO"/>
    <s v="f"/>
    <s v="f"/>
    <s v="E"/>
    <s v="E"/>
    <n v="0"/>
    <n v="0"/>
    <n v="13"/>
    <n v="0"/>
    <n v="0"/>
    <n v="0"/>
    <n v="358"/>
    <n v="371"/>
    <n v="371"/>
    <x v="1"/>
    <x v="17"/>
    <x v="17"/>
    <x v="17"/>
    <x v="42"/>
    <x v="1"/>
    <n v="2375"/>
    <n v="2375"/>
  </r>
  <r>
    <x v="44"/>
    <x v="44"/>
    <s v="Senior High School"/>
    <s v="PHBAO"/>
    <s v="f"/>
    <s v="f"/>
    <s v="E"/>
    <s v="E"/>
    <n v="0"/>
    <n v="0"/>
    <n v="6"/>
    <n v="0"/>
    <n v="0"/>
    <n v="0"/>
    <n v="382"/>
    <n v="388"/>
    <n v="388"/>
    <x v="1"/>
    <x v="17"/>
    <x v="17"/>
    <x v="17"/>
    <x v="43"/>
    <x v="1"/>
    <n v="2484"/>
    <n v="2484"/>
  </r>
  <r>
    <x v="45"/>
    <x v="45"/>
    <s v="Senior High School"/>
    <s v="PHBAO"/>
    <s v="f"/>
    <s v="f"/>
    <s v="E"/>
    <s v="E"/>
    <n v="0"/>
    <n v="0"/>
    <n v="6"/>
    <n v="0"/>
    <n v="0"/>
    <n v="0"/>
    <n v="382"/>
    <n v="388"/>
    <n v="388"/>
    <x v="1"/>
    <x v="17"/>
    <x v="17"/>
    <x v="17"/>
    <x v="43"/>
    <x v="1"/>
    <n v="2484"/>
    <n v="2484"/>
  </r>
  <r>
    <x v="46"/>
    <x v="46"/>
    <s v="Magnet School - SHS"/>
    <s v="Magnet 2"/>
    <s v="f"/>
    <s v="f"/>
    <s v="E"/>
    <s v="E"/>
    <n v="0"/>
    <n v="0"/>
    <n v="22"/>
    <n v="0"/>
    <n v="0"/>
    <n v="0"/>
    <n v="393"/>
    <n v="415"/>
    <n v="415"/>
    <x v="1"/>
    <x v="17"/>
    <x v="17"/>
    <x v="17"/>
    <x v="44"/>
    <x v="1"/>
    <n v="2657"/>
    <n v="2657"/>
  </r>
  <r>
    <x v="47"/>
    <x v="47"/>
    <s v="Elementary School"/>
    <s v="PHBAO"/>
    <s v="f"/>
    <s v="f"/>
    <s v="C"/>
    <s v="C"/>
    <n v="13"/>
    <n v="0"/>
    <n v="0"/>
    <n v="0"/>
    <n v="0"/>
    <n v="0"/>
    <n v="328"/>
    <n v="341"/>
    <n v="341"/>
    <x v="2"/>
    <x v="18"/>
    <x v="18"/>
    <x v="18"/>
    <x v="45"/>
    <x v="1"/>
    <n v="1091"/>
    <n v="1091"/>
  </r>
  <r>
    <x v="48"/>
    <x v="48"/>
    <s v="Senior High School"/>
    <s v="PHBAO"/>
    <s v="f"/>
    <s v="f"/>
    <s v="C"/>
    <s v="C"/>
    <n v="0"/>
    <n v="0"/>
    <n v="7"/>
    <n v="0"/>
    <n v="0"/>
    <n v="0"/>
    <n v="391"/>
    <n v="398"/>
    <n v="398"/>
    <x v="1"/>
    <x v="18"/>
    <x v="18"/>
    <x v="18"/>
    <x v="46"/>
    <x v="1"/>
    <n v="1273"/>
    <n v="1273"/>
  </r>
  <r>
    <x v="49"/>
    <x v="49"/>
    <s v="Senior High School"/>
    <s v="PHBAO"/>
    <s v="f"/>
    <s v="f"/>
    <s v="C"/>
    <s v="C"/>
    <n v="0"/>
    <n v="0"/>
    <n v="15"/>
    <n v="0"/>
    <n v="0"/>
    <n v="0"/>
    <n v="396"/>
    <n v="411"/>
    <n v="411"/>
    <x v="1"/>
    <x v="18"/>
    <x v="18"/>
    <x v="18"/>
    <x v="47"/>
    <x v="1"/>
    <n v="1314"/>
    <n v="1314"/>
  </r>
  <r>
    <x v="50"/>
    <x v="50"/>
    <s v="Span School"/>
    <s v="PHBAO"/>
    <s v="f"/>
    <s v="t"/>
    <s v="C"/>
    <s v="C"/>
    <n v="0"/>
    <n v="4"/>
    <n v="9"/>
    <n v="0"/>
    <n v="0"/>
    <n v="0"/>
    <n v="558"/>
    <n v="571"/>
    <n v="571"/>
    <x v="1"/>
    <x v="18"/>
    <x v="18"/>
    <x v="18"/>
    <x v="48"/>
    <x v="1"/>
    <n v="1827"/>
    <n v="1827"/>
  </r>
  <r>
    <x v="51"/>
    <x v="51"/>
    <s v="Span School"/>
    <s v="PHBAO"/>
    <s v="f"/>
    <s v="t"/>
    <s v="C"/>
    <s v="C"/>
    <n v="0"/>
    <n v="0"/>
    <n v="36"/>
    <n v="0"/>
    <n v="0"/>
    <n v="0"/>
    <n v="910"/>
    <n v="946"/>
    <n v="946"/>
    <x v="1"/>
    <x v="18"/>
    <x v="18"/>
    <x v="18"/>
    <x v="49"/>
    <x v="1"/>
    <n v="3025"/>
    <n v="3025"/>
  </r>
  <r>
    <x v="52"/>
    <x v="52"/>
    <s v="Span School"/>
    <s v="PHBAO"/>
    <s v="f"/>
    <s v="t"/>
    <s v="C"/>
    <s v="C"/>
    <n v="6"/>
    <n v="0"/>
    <n v="0"/>
    <n v="0"/>
    <n v="0"/>
    <n v="0"/>
    <n v="1100"/>
    <n v="1106"/>
    <n v="1106"/>
    <x v="1"/>
    <x v="18"/>
    <x v="18"/>
    <x v="18"/>
    <x v="50"/>
    <x v="1"/>
    <n v="3537"/>
    <n v="3537"/>
  </r>
  <r>
    <x v="53"/>
    <x v="53"/>
    <s v="Senior High School"/>
    <s v="PHBAO"/>
    <s v="f"/>
    <s v="f"/>
    <s v="E"/>
    <s v="E"/>
    <n v="0"/>
    <n v="0"/>
    <n v="11"/>
    <n v="0"/>
    <n v="0"/>
    <n v="0"/>
    <n v="210"/>
    <n v="221"/>
    <n v="221"/>
    <x v="1"/>
    <x v="19"/>
    <x v="19"/>
    <x v="19"/>
    <x v="51"/>
    <x v="1"/>
    <n v="1455"/>
    <n v="1455"/>
  </r>
  <r>
    <x v="54"/>
    <x v="54"/>
    <s v="Magnet School - SHS"/>
    <s v="Magnet 2"/>
    <s v="f"/>
    <s v="f"/>
    <s v="E"/>
    <s v="E"/>
    <n v="0"/>
    <n v="0"/>
    <n v="0"/>
    <n v="0"/>
    <n v="0"/>
    <n v="0"/>
    <n v="540"/>
    <n v="540"/>
    <n v="540"/>
    <x v="1"/>
    <x v="19"/>
    <x v="19"/>
    <x v="19"/>
    <x v="52"/>
    <x v="1"/>
    <n v="3558"/>
    <n v="3558"/>
  </r>
  <r>
    <x v="55"/>
    <x v="55"/>
    <s v="Elementary School"/>
    <s v="PHBAO"/>
    <s v="f"/>
    <s v="f"/>
    <s v="E"/>
    <s v="E"/>
    <n v="7"/>
    <n v="0"/>
    <n v="0"/>
    <n v="16"/>
    <n v="0"/>
    <n v="0"/>
    <n v="198"/>
    <n v="205"/>
    <n v="221"/>
    <x v="2"/>
    <x v="20"/>
    <x v="20"/>
    <x v="20"/>
    <x v="53"/>
    <x v="2"/>
    <s v="6034"/>
    <n v="6034"/>
  </r>
  <r>
    <x v="56"/>
    <x v="56"/>
    <s v="Elementary School"/>
    <s v="PHBAO"/>
    <s v="f"/>
    <s v="f"/>
    <s v="C"/>
    <s v="C"/>
    <n v="8"/>
    <n v="0"/>
    <n v="0"/>
    <n v="0"/>
    <n v="0"/>
    <n v="24"/>
    <n v="474"/>
    <n v="482"/>
    <n v="506"/>
    <x v="2"/>
    <x v="20"/>
    <x v="20"/>
    <x v="20"/>
    <x v="53"/>
    <x v="2"/>
    <s v="6034"/>
    <n v="6034"/>
  </r>
  <r>
    <x v="57"/>
    <x v="57"/>
    <s v="Elementary School"/>
    <s v="PHBAO"/>
    <s v="f"/>
    <s v="f"/>
    <s v="C"/>
    <s v="C"/>
    <n v="11"/>
    <n v="0"/>
    <n v="0"/>
    <n v="9"/>
    <n v="0"/>
    <n v="46"/>
    <n v="642"/>
    <n v="653"/>
    <n v="708"/>
    <x v="2"/>
    <x v="20"/>
    <x v="20"/>
    <x v="20"/>
    <x v="53"/>
    <x v="2"/>
    <s v="6034"/>
    <n v="6034"/>
  </r>
  <r>
    <x v="58"/>
    <x v="58"/>
    <s v="Elementary School"/>
    <s v="PHBAO"/>
    <s v="f"/>
    <s v="f"/>
    <s v="W"/>
    <s v="W"/>
    <n v="26"/>
    <n v="0"/>
    <n v="0"/>
    <n v="17"/>
    <n v="0"/>
    <n v="0"/>
    <n v="378"/>
    <n v="404"/>
    <n v="421"/>
    <x v="2"/>
    <x v="20"/>
    <x v="20"/>
    <x v="20"/>
    <x v="53"/>
    <x v="2"/>
    <s v="6034"/>
    <n v="6034"/>
  </r>
  <r>
    <x v="59"/>
    <x v="59"/>
    <s v="Elementary School"/>
    <s v="PHBAO"/>
    <s v="f"/>
    <s v="f"/>
    <s v="C"/>
    <s v="C"/>
    <n v="11"/>
    <n v="0"/>
    <n v="0"/>
    <n v="0"/>
    <n v="43"/>
    <n v="21"/>
    <n v="370"/>
    <n v="381"/>
    <n v="445"/>
    <x v="2"/>
    <x v="20"/>
    <x v="20"/>
    <x v="20"/>
    <x v="53"/>
    <x v="2"/>
    <s v="6034"/>
    <n v="6034"/>
  </r>
  <r>
    <x v="60"/>
    <x v="60"/>
    <s v="Elementary School"/>
    <s v="PHBAO"/>
    <s v="f"/>
    <s v="f"/>
    <s v="W"/>
    <s v="W"/>
    <n v="28"/>
    <n v="0"/>
    <n v="0"/>
    <n v="11"/>
    <n v="0"/>
    <n v="24"/>
    <n v="427"/>
    <n v="455"/>
    <n v="490"/>
    <x v="2"/>
    <x v="20"/>
    <x v="20"/>
    <x v="20"/>
    <x v="53"/>
    <x v="2"/>
    <s v="6034"/>
    <n v="6034"/>
  </r>
  <r>
    <x v="61"/>
    <x v="61"/>
    <s v="Elementary School"/>
    <s v="PHBAO"/>
    <s v="f"/>
    <s v="f"/>
    <s v="S"/>
    <s v="S"/>
    <n v="23"/>
    <n v="0"/>
    <n v="0"/>
    <n v="11"/>
    <n v="0"/>
    <n v="23"/>
    <n v="557"/>
    <n v="580"/>
    <n v="614"/>
    <x v="2"/>
    <x v="20"/>
    <x v="20"/>
    <x v="20"/>
    <x v="53"/>
    <x v="2"/>
    <s v="6034"/>
    <n v="6034"/>
  </r>
  <r>
    <x v="62"/>
    <x v="62"/>
    <s v="Elementary School"/>
    <s v="PHBAO"/>
    <s v="f"/>
    <s v="f"/>
    <s v="S"/>
    <s v="S"/>
    <n v="29"/>
    <n v="0"/>
    <n v="0"/>
    <n v="0"/>
    <n v="41"/>
    <n v="0"/>
    <n v="709"/>
    <n v="738"/>
    <n v="779"/>
    <x v="2"/>
    <x v="20"/>
    <x v="20"/>
    <x v="20"/>
    <x v="53"/>
    <x v="2"/>
    <s v="6034"/>
    <n v="6034"/>
  </r>
  <r>
    <x v="63"/>
    <x v="63"/>
    <s v="Elementary School"/>
    <s v="PHBAO"/>
    <s v="f"/>
    <s v="f"/>
    <s v="NW"/>
    <s v="NW"/>
    <n v="40"/>
    <n v="0"/>
    <n v="0"/>
    <n v="0"/>
    <n v="0"/>
    <n v="24"/>
    <n v="378"/>
    <n v="418"/>
    <n v="442"/>
    <x v="2"/>
    <x v="20"/>
    <x v="20"/>
    <x v="20"/>
    <x v="53"/>
    <x v="2"/>
    <s v="6034"/>
    <n v="6034"/>
  </r>
  <r>
    <x v="64"/>
    <x v="64"/>
    <s v="Elementary School"/>
    <s v="PHBAO"/>
    <s v="f"/>
    <s v="f"/>
    <s v="NW"/>
    <s v="NW"/>
    <n v="30"/>
    <n v="0"/>
    <n v="0"/>
    <n v="6"/>
    <n v="43"/>
    <n v="0"/>
    <n v="342"/>
    <n v="372"/>
    <n v="421"/>
    <x v="2"/>
    <x v="20"/>
    <x v="20"/>
    <x v="20"/>
    <x v="53"/>
    <x v="2"/>
    <s v="6034"/>
    <n v="6034"/>
  </r>
  <r>
    <x v="65"/>
    <x v="65"/>
    <s v="Elementary School"/>
    <s v="PHBAO"/>
    <s v="f"/>
    <s v="f"/>
    <s v="W"/>
    <s v="W"/>
    <n v="32"/>
    <n v="0"/>
    <n v="0"/>
    <n v="7"/>
    <n v="0"/>
    <n v="19"/>
    <n v="340"/>
    <n v="372"/>
    <n v="398"/>
    <x v="2"/>
    <x v="20"/>
    <x v="20"/>
    <x v="20"/>
    <x v="53"/>
    <x v="2"/>
    <s v="6034"/>
    <n v="6034"/>
  </r>
  <r>
    <x v="66"/>
    <x v="66"/>
    <s v="Elementary School"/>
    <s v="PHBAO"/>
    <s v="f"/>
    <s v="f"/>
    <s v="E"/>
    <s v="E"/>
    <n v="0"/>
    <n v="0"/>
    <n v="0"/>
    <n v="0"/>
    <n v="8"/>
    <n v="0"/>
    <n v="91"/>
    <n v="91"/>
    <n v="99"/>
    <x v="2"/>
    <x v="20"/>
    <x v="20"/>
    <x v="20"/>
    <x v="53"/>
    <x v="2"/>
    <s v="6034"/>
    <n v="6034"/>
  </r>
  <r>
    <x v="67"/>
    <x v="67"/>
    <s v="Elementary School"/>
    <s v="PHBAO"/>
    <s v="f"/>
    <s v="f"/>
    <s v="S"/>
    <s v="S"/>
    <n v="13"/>
    <n v="0"/>
    <n v="0"/>
    <n v="0"/>
    <n v="0"/>
    <n v="0"/>
    <n v="265"/>
    <n v="278"/>
    <n v="278"/>
    <x v="2"/>
    <x v="20"/>
    <x v="20"/>
    <x v="20"/>
    <x v="53"/>
    <x v="2"/>
    <s v="6034"/>
    <n v="6034"/>
  </r>
  <r>
    <x v="68"/>
    <x v="68"/>
    <s v="Elementary School"/>
    <s v="PHBAO"/>
    <s v="f"/>
    <s v="f"/>
    <s v="C"/>
    <s v="C"/>
    <n v="23"/>
    <n v="0"/>
    <n v="0"/>
    <n v="10"/>
    <n v="0"/>
    <n v="0"/>
    <n v="129"/>
    <n v="152"/>
    <n v="162"/>
    <x v="2"/>
    <x v="20"/>
    <x v="20"/>
    <x v="20"/>
    <x v="53"/>
    <x v="2"/>
    <s v="6034"/>
    <n v="6034"/>
  </r>
  <r>
    <x v="69"/>
    <x v="69"/>
    <s v="Elementary School"/>
    <s v="Desegregated/Receiver"/>
    <s v="f"/>
    <s v="f"/>
    <s v="NE"/>
    <s v="NE"/>
    <n v="0"/>
    <n v="0"/>
    <n v="0"/>
    <n v="7"/>
    <n v="0"/>
    <n v="23"/>
    <n v="407"/>
    <n v="407"/>
    <n v="437"/>
    <x v="2"/>
    <x v="20"/>
    <x v="20"/>
    <x v="20"/>
    <x v="53"/>
    <x v="2"/>
    <s v="6034"/>
    <n v="6034"/>
  </r>
  <r>
    <x v="70"/>
    <x v="70"/>
    <s v="Elementary School"/>
    <s v="PHBAO"/>
    <s v="f"/>
    <s v="f"/>
    <s v="C"/>
    <s v="C"/>
    <n v="20"/>
    <n v="0"/>
    <n v="0"/>
    <n v="0"/>
    <n v="0"/>
    <n v="17"/>
    <n v="260"/>
    <n v="280"/>
    <n v="297"/>
    <x v="2"/>
    <x v="20"/>
    <x v="20"/>
    <x v="20"/>
    <x v="53"/>
    <x v="2"/>
    <s v="6034"/>
    <n v="6034"/>
  </r>
  <r>
    <x v="71"/>
    <x v="71"/>
    <s v="Elementary School"/>
    <s v="PHBAO"/>
    <s v="f"/>
    <s v="f"/>
    <s v="W"/>
    <s v="W"/>
    <n v="27"/>
    <n v="0"/>
    <n v="0"/>
    <n v="0"/>
    <n v="0"/>
    <n v="15"/>
    <n v="377"/>
    <n v="404"/>
    <n v="419"/>
    <x v="2"/>
    <x v="20"/>
    <x v="20"/>
    <x v="20"/>
    <x v="53"/>
    <x v="2"/>
    <s v="6034"/>
    <n v="6034"/>
  </r>
  <r>
    <x v="72"/>
    <x v="72"/>
    <s v="Elementary School"/>
    <s v="PHBAO"/>
    <s v="f"/>
    <s v="f"/>
    <s v="NE"/>
    <s v="NE"/>
    <n v="39"/>
    <n v="0"/>
    <n v="0"/>
    <n v="0"/>
    <n v="0"/>
    <n v="20"/>
    <n v="386"/>
    <n v="425"/>
    <n v="445"/>
    <x v="2"/>
    <x v="20"/>
    <x v="20"/>
    <x v="20"/>
    <x v="53"/>
    <x v="2"/>
    <s v="6034"/>
    <n v="6034"/>
  </r>
  <r>
    <x v="73"/>
    <x v="73"/>
    <s v="Elementary School"/>
    <s v="PHBAO"/>
    <s v="f"/>
    <s v="f"/>
    <s v="C"/>
    <s v="C"/>
    <n v="53"/>
    <n v="0"/>
    <n v="0"/>
    <n v="0"/>
    <n v="0"/>
    <n v="42"/>
    <n v="737"/>
    <n v="790"/>
    <n v="832"/>
    <x v="2"/>
    <x v="20"/>
    <x v="20"/>
    <x v="20"/>
    <x v="53"/>
    <x v="2"/>
    <s v="6034"/>
    <n v="6034"/>
  </r>
  <r>
    <x v="74"/>
    <x v="74"/>
    <s v="Elementary School"/>
    <s v="PHBAO"/>
    <s v="f"/>
    <s v="f"/>
    <s v="C"/>
    <s v="C"/>
    <n v="39"/>
    <n v="0"/>
    <n v="0"/>
    <n v="7"/>
    <n v="0"/>
    <n v="16"/>
    <n v="238"/>
    <n v="277"/>
    <n v="300"/>
    <x v="2"/>
    <x v="20"/>
    <x v="20"/>
    <x v="20"/>
    <x v="53"/>
    <x v="2"/>
    <s v="6034"/>
    <n v="6034"/>
  </r>
  <r>
    <x v="75"/>
    <x v="75"/>
    <s v="Elementary School"/>
    <s v="PHBAO"/>
    <s v="f"/>
    <s v="f"/>
    <s v="S"/>
    <s v="S"/>
    <n v="41"/>
    <n v="0"/>
    <n v="0"/>
    <n v="2"/>
    <n v="0"/>
    <n v="0"/>
    <n v="169"/>
    <n v="210"/>
    <n v="212"/>
    <x v="2"/>
    <x v="20"/>
    <x v="20"/>
    <x v="20"/>
    <x v="53"/>
    <x v="2"/>
    <s v="6034"/>
    <n v="6034"/>
  </r>
  <r>
    <x v="76"/>
    <x v="76"/>
    <s v="Magnet School - ELEM"/>
    <s v="Magnet 1"/>
    <s v="f"/>
    <s v="f"/>
    <s v="NW"/>
    <s v="NW"/>
    <n v="12"/>
    <n v="0"/>
    <n v="0"/>
    <n v="0"/>
    <n v="0"/>
    <n v="0"/>
    <n v="312"/>
    <n v="324"/>
    <n v="324"/>
    <x v="2"/>
    <x v="20"/>
    <x v="20"/>
    <x v="20"/>
    <x v="53"/>
    <x v="2"/>
    <s v="6034"/>
    <n v="6034"/>
  </r>
  <r>
    <x v="77"/>
    <x v="77"/>
    <s v="Magnet School - ELEM"/>
    <s v="Magnet 1"/>
    <s v="f"/>
    <s v="f"/>
    <s v="NW"/>
    <s v="NW"/>
    <n v="0"/>
    <n v="0"/>
    <n v="0"/>
    <n v="0"/>
    <n v="0"/>
    <n v="0"/>
    <n v="748"/>
    <n v="748"/>
    <n v="748"/>
    <x v="2"/>
    <x v="20"/>
    <x v="20"/>
    <x v="20"/>
    <x v="53"/>
    <x v="2"/>
    <s v="6034"/>
    <n v="6034"/>
  </r>
  <r>
    <x v="78"/>
    <x v="78"/>
    <s v="Elementary School"/>
    <s v="PHBAO"/>
    <s v="f"/>
    <s v="f"/>
    <s v="W"/>
    <s v="W"/>
    <n v="15"/>
    <n v="0"/>
    <n v="0"/>
    <n v="0"/>
    <n v="0"/>
    <n v="0"/>
    <n v="383"/>
    <n v="398"/>
    <n v="398"/>
    <x v="2"/>
    <x v="20"/>
    <x v="20"/>
    <x v="20"/>
    <x v="53"/>
    <x v="2"/>
    <s v="6034"/>
    <n v="6034"/>
  </r>
  <r>
    <x v="79"/>
    <x v="79"/>
    <s v="Elementary School"/>
    <s v="PHBAO"/>
    <s v="f"/>
    <s v="f"/>
    <s v="S"/>
    <s v="S"/>
    <n v="20"/>
    <n v="0"/>
    <n v="0"/>
    <n v="3"/>
    <n v="0"/>
    <n v="21"/>
    <n v="280"/>
    <n v="300"/>
    <n v="324"/>
    <x v="2"/>
    <x v="20"/>
    <x v="20"/>
    <x v="20"/>
    <x v="53"/>
    <x v="2"/>
    <s v="6034"/>
    <n v="6034"/>
  </r>
  <r>
    <x v="80"/>
    <x v="80"/>
    <s v="Elementary School"/>
    <s v="PHBAO"/>
    <s v="f"/>
    <s v="f"/>
    <s v="S"/>
    <s v="S"/>
    <n v="30"/>
    <n v="0"/>
    <n v="0"/>
    <n v="0"/>
    <n v="42"/>
    <n v="0"/>
    <n v="521"/>
    <n v="551"/>
    <n v="593"/>
    <x v="2"/>
    <x v="20"/>
    <x v="20"/>
    <x v="20"/>
    <x v="53"/>
    <x v="2"/>
    <s v="6034"/>
    <n v="6034"/>
  </r>
  <r>
    <x v="81"/>
    <x v="81"/>
    <s v="Elementary School"/>
    <s v="PHBAO"/>
    <s v="f"/>
    <s v="f"/>
    <s v="NE"/>
    <s v="NE"/>
    <n v="10"/>
    <n v="0"/>
    <n v="0"/>
    <n v="0"/>
    <n v="0"/>
    <n v="0"/>
    <n v="713"/>
    <n v="723"/>
    <n v="723"/>
    <x v="2"/>
    <x v="20"/>
    <x v="20"/>
    <x v="20"/>
    <x v="53"/>
    <x v="2"/>
    <s v="6034"/>
    <n v="6034"/>
  </r>
  <r>
    <x v="82"/>
    <x v="82"/>
    <s v="Elementary School"/>
    <s v="Desegregated/Receiver"/>
    <s v="f"/>
    <s v="f"/>
    <s v="W"/>
    <s v="W"/>
    <n v="0"/>
    <n v="0"/>
    <n v="0"/>
    <n v="0"/>
    <n v="0"/>
    <n v="0"/>
    <n v="626"/>
    <n v="626"/>
    <n v="626"/>
    <x v="2"/>
    <x v="20"/>
    <x v="20"/>
    <x v="20"/>
    <x v="53"/>
    <x v="2"/>
    <s v="6034"/>
    <n v="6034"/>
  </r>
  <r>
    <x v="83"/>
    <x v="83"/>
    <s v="Magnet School - ELEM"/>
    <s v="Magnet 2"/>
    <s v="f"/>
    <s v="f"/>
    <s v="C"/>
    <s v="C"/>
    <n v="0"/>
    <n v="0"/>
    <n v="0"/>
    <n v="0"/>
    <n v="0"/>
    <n v="0"/>
    <n v="625"/>
    <n v="625"/>
    <n v="625"/>
    <x v="2"/>
    <x v="20"/>
    <x v="20"/>
    <x v="20"/>
    <x v="53"/>
    <x v="2"/>
    <s v="6034"/>
    <n v="6034"/>
  </r>
  <r>
    <x v="84"/>
    <x v="84"/>
    <s v="Elementary School"/>
    <s v="PHBAO"/>
    <s v="f"/>
    <s v="f"/>
    <s v="C"/>
    <s v="C"/>
    <n v="7"/>
    <n v="0"/>
    <n v="0"/>
    <n v="0"/>
    <n v="0"/>
    <n v="0"/>
    <n v="518"/>
    <n v="525"/>
    <n v="525"/>
    <x v="2"/>
    <x v="20"/>
    <x v="20"/>
    <x v="20"/>
    <x v="53"/>
    <x v="2"/>
    <s v="6034"/>
    <n v="6034"/>
  </r>
  <r>
    <x v="85"/>
    <x v="85"/>
    <s v="Elementary School"/>
    <s v="PHBAO"/>
    <s v="f"/>
    <s v="f"/>
    <s v="E"/>
    <s v="E"/>
    <n v="20"/>
    <n v="0"/>
    <n v="0"/>
    <n v="8"/>
    <n v="0"/>
    <n v="0"/>
    <n v="506"/>
    <n v="526"/>
    <n v="534"/>
    <x v="2"/>
    <x v="20"/>
    <x v="20"/>
    <x v="20"/>
    <x v="53"/>
    <x v="2"/>
    <s v="6034"/>
    <n v="6034"/>
  </r>
  <r>
    <x v="86"/>
    <x v="86"/>
    <s v="Elementary School"/>
    <s v="PHBAO"/>
    <s v="f"/>
    <s v="f"/>
    <s v="C"/>
    <s v="C"/>
    <n v="26"/>
    <n v="0"/>
    <n v="0"/>
    <n v="0"/>
    <n v="0"/>
    <n v="0"/>
    <n v="483"/>
    <n v="509"/>
    <n v="509"/>
    <x v="2"/>
    <x v="20"/>
    <x v="20"/>
    <x v="20"/>
    <x v="53"/>
    <x v="2"/>
    <s v="6034"/>
    <n v="6034"/>
  </r>
  <r>
    <x v="87"/>
    <x v="87"/>
    <s v="Elementary School"/>
    <s v="PHBAO"/>
    <s v="f"/>
    <s v="f"/>
    <s v="W"/>
    <s v="W"/>
    <n v="17"/>
    <n v="0"/>
    <n v="0"/>
    <n v="0"/>
    <n v="0"/>
    <n v="0"/>
    <n v="570"/>
    <n v="587"/>
    <n v="587"/>
    <x v="2"/>
    <x v="20"/>
    <x v="20"/>
    <x v="20"/>
    <x v="53"/>
    <x v="2"/>
    <s v="6034"/>
    <n v="6034"/>
  </r>
  <r>
    <x v="88"/>
    <x v="88"/>
    <s v="Elementary School"/>
    <s v="PHBAO"/>
    <s v="f"/>
    <s v="f"/>
    <s v="S"/>
    <s v="S"/>
    <n v="6"/>
    <n v="0"/>
    <n v="0"/>
    <n v="0"/>
    <n v="0"/>
    <n v="0"/>
    <n v="656"/>
    <n v="662"/>
    <n v="662"/>
    <x v="2"/>
    <x v="20"/>
    <x v="20"/>
    <x v="20"/>
    <x v="53"/>
    <x v="2"/>
    <s v="6034"/>
    <n v="6034"/>
  </r>
  <r>
    <x v="89"/>
    <x v="89"/>
    <s v="Elementary School"/>
    <s v="PHBAO"/>
    <s v="f"/>
    <s v="f"/>
    <s v="S"/>
    <s v="S"/>
    <n v="23"/>
    <n v="0"/>
    <n v="0"/>
    <n v="11"/>
    <n v="36"/>
    <n v="24"/>
    <n v="612"/>
    <n v="635"/>
    <n v="706"/>
    <x v="2"/>
    <x v="20"/>
    <x v="20"/>
    <x v="20"/>
    <x v="53"/>
    <x v="2"/>
    <s v="6034"/>
    <n v="6034"/>
  </r>
  <r>
    <x v="90"/>
    <x v="90"/>
    <s v="Elementary School"/>
    <s v="PHBAO"/>
    <s v="f"/>
    <s v="f"/>
    <s v="NW"/>
    <s v="NW"/>
    <n v="27"/>
    <n v="0"/>
    <n v="0"/>
    <n v="10"/>
    <n v="0"/>
    <n v="24"/>
    <n v="713"/>
    <n v="740"/>
    <n v="774"/>
    <x v="2"/>
    <x v="20"/>
    <x v="20"/>
    <x v="20"/>
    <x v="53"/>
    <x v="2"/>
    <s v="6034"/>
    <n v="6034"/>
  </r>
  <r>
    <x v="91"/>
    <x v="91"/>
    <s v="Elementary School"/>
    <s v="PHBAO"/>
    <s v="f"/>
    <s v="f"/>
    <s v="NE"/>
    <s v="NE"/>
    <n v="17"/>
    <n v="0"/>
    <n v="0"/>
    <n v="6"/>
    <n v="33"/>
    <n v="16"/>
    <n v="473"/>
    <n v="490"/>
    <n v="545"/>
    <x v="2"/>
    <x v="20"/>
    <x v="20"/>
    <x v="20"/>
    <x v="53"/>
    <x v="2"/>
    <s v="6034"/>
    <n v="6034"/>
  </r>
  <r>
    <x v="92"/>
    <x v="92"/>
    <s v="Elementary School"/>
    <s v="Desegregated/Receiver"/>
    <s v="t"/>
    <s v="f"/>
    <s v="NW"/>
    <s v="NW"/>
    <n v="11"/>
    <n v="0"/>
    <n v="0"/>
    <n v="0"/>
    <n v="0"/>
    <n v="0"/>
    <n v="557"/>
    <n v="568"/>
    <n v="568"/>
    <x v="2"/>
    <x v="20"/>
    <x v="20"/>
    <x v="20"/>
    <x v="53"/>
    <x v="2"/>
    <s v="6034"/>
    <n v="6034"/>
  </r>
  <r>
    <x v="93"/>
    <x v="93"/>
    <s v="Elementary School"/>
    <s v="Desegregated/Receiver"/>
    <s v="f"/>
    <s v="f"/>
    <s v="W"/>
    <s v="W"/>
    <n v="0"/>
    <n v="0"/>
    <n v="0"/>
    <n v="15"/>
    <n v="0"/>
    <n v="0"/>
    <n v="343"/>
    <n v="343"/>
    <n v="358"/>
    <x v="2"/>
    <x v="20"/>
    <x v="20"/>
    <x v="20"/>
    <x v="53"/>
    <x v="2"/>
    <s v="6034"/>
    <n v="6034"/>
  </r>
  <r>
    <x v="94"/>
    <x v="94"/>
    <s v="Elementary School"/>
    <s v="PHBAO"/>
    <s v="f"/>
    <s v="f"/>
    <s v="E"/>
    <s v="E"/>
    <n v="39"/>
    <n v="0"/>
    <n v="0"/>
    <n v="7"/>
    <n v="38"/>
    <n v="0"/>
    <n v="737"/>
    <n v="776"/>
    <n v="821"/>
    <x v="2"/>
    <x v="20"/>
    <x v="20"/>
    <x v="20"/>
    <x v="53"/>
    <x v="2"/>
    <s v="6034"/>
    <n v="6034"/>
  </r>
  <r>
    <x v="95"/>
    <x v="95"/>
    <s v="Elementary School"/>
    <s v="PHBAO"/>
    <s v="f"/>
    <s v="f"/>
    <s v="E"/>
    <s v="E"/>
    <n v="14"/>
    <n v="0"/>
    <n v="0"/>
    <n v="10"/>
    <n v="0"/>
    <n v="22"/>
    <n v="915"/>
    <n v="929"/>
    <n v="961"/>
    <x v="2"/>
    <x v="20"/>
    <x v="20"/>
    <x v="20"/>
    <x v="53"/>
    <x v="2"/>
    <s v="6034"/>
    <n v="6034"/>
  </r>
  <r>
    <x v="96"/>
    <x v="96"/>
    <s v="Elementary School"/>
    <s v="PHBAO"/>
    <s v="f"/>
    <s v="f"/>
    <s v="E"/>
    <s v="E"/>
    <n v="22"/>
    <n v="0"/>
    <n v="0"/>
    <n v="0"/>
    <n v="0"/>
    <n v="22"/>
    <n v="437"/>
    <n v="459"/>
    <n v="481"/>
    <x v="2"/>
    <x v="20"/>
    <x v="20"/>
    <x v="20"/>
    <x v="53"/>
    <x v="2"/>
    <s v="6034"/>
    <n v="6034"/>
  </r>
  <r>
    <x v="97"/>
    <x v="97"/>
    <s v="Elementary School"/>
    <s v="PHBAO"/>
    <s v="f"/>
    <s v="f"/>
    <s v="C"/>
    <s v="C"/>
    <n v="45"/>
    <n v="0"/>
    <n v="0"/>
    <n v="8"/>
    <n v="0"/>
    <n v="24"/>
    <n v="738"/>
    <n v="783"/>
    <n v="815"/>
    <x v="2"/>
    <x v="20"/>
    <x v="20"/>
    <x v="20"/>
    <x v="53"/>
    <x v="2"/>
    <s v="6034"/>
    <n v="6034"/>
  </r>
  <r>
    <x v="98"/>
    <x v="98"/>
    <s v="Elementary School"/>
    <s v="PHBAO"/>
    <s v="f"/>
    <s v="f"/>
    <s v="C"/>
    <s v="C"/>
    <n v="58"/>
    <n v="0"/>
    <n v="0"/>
    <n v="18"/>
    <n v="0"/>
    <n v="21"/>
    <n v="624"/>
    <n v="682"/>
    <n v="721"/>
    <x v="2"/>
    <x v="20"/>
    <x v="20"/>
    <x v="20"/>
    <x v="53"/>
    <x v="2"/>
    <s v="6034"/>
    <n v="6034"/>
  </r>
  <r>
    <x v="99"/>
    <x v="99"/>
    <s v="Elementary School"/>
    <s v="PHBAO"/>
    <s v="f"/>
    <s v="f"/>
    <s v="C"/>
    <s v="C"/>
    <n v="0"/>
    <n v="0"/>
    <n v="0"/>
    <n v="0"/>
    <n v="0"/>
    <n v="0"/>
    <n v="522"/>
    <n v="522"/>
    <n v="522"/>
    <x v="2"/>
    <x v="20"/>
    <x v="20"/>
    <x v="20"/>
    <x v="53"/>
    <x v="2"/>
    <s v="6034"/>
    <n v="6034"/>
  </r>
  <r>
    <x v="100"/>
    <x v="100"/>
    <s v="Elementary School"/>
    <s v="PHBAO"/>
    <s v="f"/>
    <s v="f"/>
    <s v="C"/>
    <s v="C"/>
    <n v="37"/>
    <n v="0"/>
    <n v="0"/>
    <n v="14"/>
    <n v="0"/>
    <n v="48"/>
    <n v="681"/>
    <n v="718"/>
    <n v="780"/>
    <x v="2"/>
    <x v="20"/>
    <x v="20"/>
    <x v="20"/>
    <x v="53"/>
    <x v="2"/>
    <s v="6034"/>
    <n v="6034"/>
  </r>
  <r>
    <x v="101"/>
    <x v="101"/>
    <s v="Elementary School"/>
    <s v="PHBAO"/>
    <s v="f"/>
    <s v="f"/>
    <s v="E"/>
    <s v="E"/>
    <n v="7"/>
    <n v="0"/>
    <n v="0"/>
    <n v="0"/>
    <n v="44"/>
    <n v="0"/>
    <n v="376"/>
    <n v="383"/>
    <n v="427"/>
    <x v="2"/>
    <x v="20"/>
    <x v="20"/>
    <x v="20"/>
    <x v="53"/>
    <x v="2"/>
    <s v="6034"/>
    <n v="6034"/>
  </r>
  <r>
    <x v="102"/>
    <x v="102"/>
    <s v="Primary Center"/>
    <s v="PHBAO"/>
    <s v="f"/>
    <s v="f"/>
    <s v="C"/>
    <s v="C"/>
    <n v="0"/>
    <n v="0"/>
    <n v="0"/>
    <n v="22"/>
    <n v="0"/>
    <n v="42"/>
    <n v="146"/>
    <n v="146"/>
    <n v="210"/>
    <x v="2"/>
    <x v="20"/>
    <x v="20"/>
    <x v="20"/>
    <x v="53"/>
    <x v="2"/>
    <s v="6034"/>
    <n v="6034"/>
  </r>
  <r>
    <x v="103"/>
    <x v="103"/>
    <s v="Primary Center"/>
    <s v="PHBAO"/>
    <s v="f"/>
    <s v="f"/>
    <s v="C"/>
    <s v="C"/>
    <n v="11"/>
    <n v="0"/>
    <n v="0"/>
    <n v="41"/>
    <n v="0"/>
    <n v="23"/>
    <n v="175"/>
    <n v="186"/>
    <n v="250"/>
    <x v="2"/>
    <x v="20"/>
    <x v="20"/>
    <x v="20"/>
    <x v="53"/>
    <x v="2"/>
    <s v="6034"/>
    <n v="6034"/>
  </r>
  <r>
    <x v="104"/>
    <x v="104"/>
    <s v="Elementary School"/>
    <s v="PHBAO"/>
    <s v="f"/>
    <s v="f"/>
    <s v="E"/>
    <s v="E"/>
    <n v="55"/>
    <n v="0"/>
    <n v="0"/>
    <n v="7"/>
    <n v="0"/>
    <n v="23"/>
    <n v="630"/>
    <n v="685"/>
    <n v="715"/>
    <x v="2"/>
    <x v="20"/>
    <x v="20"/>
    <x v="20"/>
    <x v="53"/>
    <x v="2"/>
    <s v="6034"/>
    <n v="6034"/>
  </r>
  <r>
    <x v="105"/>
    <x v="105"/>
    <s v="Elementary School"/>
    <s v="PHBAO"/>
    <s v="f"/>
    <s v="f"/>
    <s v="NW"/>
    <s v="NW"/>
    <n v="11"/>
    <n v="0"/>
    <n v="0"/>
    <n v="13"/>
    <n v="0"/>
    <n v="24"/>
    <n v="347"/>
    <n v="358"/>
    <n v="395"/>
    <x v="2"/>
    <x v="20"/>
    <x v="20"/>
    <x v="20"/>
    <x v="53"/>
    <x v="2"/>
    <s v="6034"/>
    <n v="6034"/>
  </r>
  <r>
    <x v="106"/>
    <x v="106"/>
    <s v="Elementary School"/>
    <s v="PHBAO"/>
    <s v="f"/>
    <s v="f"/>
    <s v="NW"/>
    <s v="NW"/>
    <n v="37"/>
    <n v="0"/>
    <n v="0"/>
    <n v="11"/>
    <n v="0"/>
    <n v="22"/>
    <n v="374"/>
    <n v="411"/>
    <n v="444"/>
    <x v="2"/>
    <x v="20"/>
    <x v="20"/>
    <x v="20"/>
    <x v="53"/>
    <x v="2"/>
    <s v="6034"/>
    <n v="6034"/>
  </r>
  <r>
    <x v="107"/>
    <x v="107"/>
    <s v="Elementary School"/>
    <s v="PHBAO"/>
    <s v="f"/>
    <s v="f"/>
    <s v="S"/>
    <s v="S"/>
    <n v="52"/>
    <n v="0"/>
    <n v="0"/>
    <n v="0"/>
    <n v="0"/>
    <n v="19"/>
    <n v="454"/>
    <n v="506"/>
    <n v="525"/>
    <x v="2"/>
    <x v="20"/>
    <x v="20"/>
    <x v="20"/>
    <x v="53"/>
    <x v="2"/>
    <s v="6034"/>
    <n v="6034"/>
  </r>
  <r>
    <x v="108"/>
    <x v="108"/>
    <s v="Elementary School"/>
    <s v="PHBAO"/>
    <s v="f"/>
    <s v="f"/>
    <s v="W"/>
    <s v="W"/>
    <n v="0"/>
    <n v="0"/>
    <n v="0"/>
    <n v="0"/>
    <n v="36"/>
    <n v="0"/>
    <n v="460"/>
    <n v="460"/>
    <n v="496"/>
    <x v="2"/>
    <x v="20"/>
    <x v="20"/>
    <x v="20"/>
    <x v="53"/>
    <x v="2"/>
    <s v="6034"/>
    <n v="6034"/>
  </r>
  <r>
    <x v="109"/>
    <x v="109"/>
    <s v="Elementary School"/>
    <s v="PHBAO"/>
    <s v="f"/>
    <s v="f"/>
    <s v="NE"/>
    <s v="NE"/>
    <n v="30"/>
    <n v="0"/>
    <n v="0"/>
    <n v="9"/>
    <n v="0"/>
    <n v="0"/>
    <n v="113"/>
    <n v="143"/>
    <n v="152"/>
    <x v="2"/>
    <x v="20"/>
    <x v="20"/>
    <x v="20"/>
    <x v="53"/>
    <x v="2"/>
    <s v="6034"/>
    <n v="6034"/>
  </r>
  <r>
    <x v="110"/>
    <x v="110"/>
    <s v="Elementary School"/>
    <s v="PHBAO"/>
    <s v="f"/>
    <s v="f"/>
    <s v="E"/>
    <s v="E"/>
    <n v="0"/>
    <n v="0"/>
    <n v="0"/>
    <n v="6"/>
    <n v="0"/>
    <n v="13"/>
    <n v="360"/>
    <n v="360"/>
    <n v="379"/>
    <x v="2"/>
    <x v="20"/>
    <x v="20"/>
    <x v="20"/>
    <x v="53"/>
    <x v="2"/>
    <s v="6034"/>
    <n v="6034"/>
  </r>
  <r>
    <x v="111"/>
    <x v="111"/>
    <s v="Magnet School - ELEM"/>
    <s v="Magnet 2"/>
    <s v="f"/>
    <s v="f"/>
    <s v="W"/>
    <s v="W"/>
    <n v="10"/>
    <n v="0"/>
    <n v="0"/>
    <n v="0"/>
    <n v="0"/>
    <n v="0"/>
    <n v="633"/>
    <n v="643"/>
    <n v="643"/>
    <x v="2"/>
    <x v="20"/>
    <x v="20"/>
    <x v="20"/>
    <x v="53"/>
    <x v="2"/>
    <s v="6034"/>
    <n v="6034"/>
  </r>
  <r>
    <x v="112"/>
    <x v="112"/>
    <s v="Elementary School"/>
    <s v="PHBAO"/>
    <s v="f"/>
    <s v="f"/>
    <s v="E"/>
    <s v="E"/>
    <n v="43"/>
    <n v="0"/>
    <n v="0"/>
    <n v="0"/>
    <n v="0"/>
    <n v="7"/>
    <n v="121"/>
    <n v="164"/>
    <n v="171"/>
    <x v="2"/>
    <x v="20"/>
    <x v="20"/>
    <x v="20"/>
    <x v="53"/>
    <x v="2"/>
    <s v="6034"/>
    <n v="6034"/>
  </r>
  <r>
    <x v="113"/>
    <x v="113"/>
    <s v="Elementary School"/>
    <s v="PHBAO"/>
    <s v="f"/>
    <s v="f"/>
    <s v="S"/>
    <s v="S"/>
    <n v="38"/>
    <n v="0"/>
    <n v="0"/>
    <n v="13"/>
    <n v="34"/>
    <n v="23"/>
    <n v="536"/>
    <n v="574"/>
    <n v="644"/>
    <x v="2"/>
    <x v="20"/>
    <x v="20"/>
    <x v="20"/>
    <x v="53"/>
    <x v="2"/>
    <s v="6034"/>
    <n v="6034"/>
  </r>
  <r>
    <x v="114"/>
    <x v="114"/>
    <s v="Elementary School"/>
    <s v="PHBAO"/>
    <s v="f"/>
    <s v="f"/>
    <s v="S"/>
    <s v="S"/>
    <n v="23"/>
    <n v="0"/>
    <n v="0"/>
    <n v="0"/>
    <n v="0"/>
    <n v="18"/>
    <n v="213"/>
    <n v="236"/>
    <n v="254"/>
    <x v="2"/>
    <x v="20"/>
    <x v="20"/>
    <x v="20"/>
    <x v="53"/>
    <x v="2"/>
    <s v="6034"/>
    <n v="6034"/>
  </r>
  <r>
    <x v="115"/>
    <x v="115"/>
    <s v="Elementary School"/>
    <s v="Desegregated/Receiver"/>
    <s v="f"/>
    <s v="f"/>
    <s v="W"/>
    <s v="W"/>
    <n v="0"/>
    <n v="0"/>
    <n v="0"/>
    <n v="0"/>
    <n v="0"/>
    <n v="0"/>
    <n v="653"/>
    <n v="653"/>
    <n v="653"/>
    <x v="2"/>
    <x v="20"/>
    <x v="20"/>
    <x v="20"/>
    <x v="53"/>
    <x v="2"/>
    <s v="6034"/>
    <n v="6034"/>
  </r>
  <r>
    <x v="116"/>
    <x v="116"/>
    <s v="Elementary School"/>
    <s v="PHBAO"/>
    <s v="f"/>
    <s v="f"/>
    <s v="C"/>
    <s v="C"/>
    <n v="0"/>
    <n v="0"/>
    <n v="0"/>
    <n v="0"/>
    <n v="0"/>
    <n v="0"/>
    <n v="318"/>
    <n v="318"/>
    <n v="318"/>
    <x v="2"/>
    <x v="20"/>
    <x v="20"/>
    <x v="20"/>
    <x v="53"/>
    <x v="2"/>
    <s v="6034"/>
    <n v="6034"/>
  </r>
  <r>
    <x v="117"/>
    <x v="117"/>
    <s v="Primary Center"/>
    <s v="PHBAO"/>
    <s v="f"/>
    <s v="f"/>
    <s v="C"/>
    <s v="C"/>
    <n v="0"/>
    <n v="0"/>
    <n v="0"/>
    <n v="25"/>
    <n v="0"/>
    <n v="0"/>
    <n v="109"/>
    <n v="109"/>
    <n v="134"/>
    <x v="2"/>
    <x v="20"/>
    <x v="20"/>
    <x v="20"/>
    <x v="53"/>
    <x v="2"/>
    <s v="6034"/>
    <n v="6034"/>
  </r>
  <r>
    <x v="118"/>
    <x v="118"/>
    <s v="Elementary School"/>
    <s v="PHBAO"/>
    <s v="f"/>
    <s v="f"/>
    <s v="C"/>
    <s v="C"/>
    <n v="0"/>
    <n v="0"/>
    <n v="0"/>
    <n v="0"/>
    <n v="0"/>
    <n v="21"/>
    <n v="505"/>
    <n v="505"/>
    <n v="526"/>
    <x v="2"/>
    <x v="20"/>
    <x v="20"/>
    <x v="20"/>
    <x v="53"/>
    <x v="2"/>
    <s v="6034"/>
    <n v="6034"/>
  </r>
  <r>
    <x v="119"/>
    <x v="119"/>
    <s v="Elementary School"/>
    <s v="PHBAO"/>
    <s v="f"/>
    <s v="f"/>
    <s v="W"/>
    <s v="W"/>
    <n v="20"/>
    <n v="0"/>
    <n v="0"/>
    <n v="3"/>
    <n v="0"/>
    <n v="13"/>
    <n v="220"/>
    <n v="240"/>
    <n v="256"/>
    <x v="2"/>
    <x v="20"/>
    <x v="20"/>
    <x v="20"/>
    <x v="53"/>
    <x v="2"/>
    <s v="6034"/>
    <n v="6034"/>
  </r>
  <r>
    <x v="120"/>
    <x v="120"/>
    <s v="Elementary School"/>
    <s v="PHBAO"/>
    <s v="f"/>
    <s v="f"/>
    <s v="E"/>
    <s v="E"/>
    <n v="24"/>
    <n v="0"/>
    <n v="0"/>
    <n v="0"/>
    <n v="0"/>
    <n v="19"/>
    <n v="796"/>
    <n v="820"/>
    <n v="839"/>
    <x v="2"/>
    <x v="20"/>
    <x v="20"/>
    <x v="20"/>
    <x v="53"/>
    <x v="2"/>
    <s v="6034"/>
    <n v="6034"/>
  </r>
  <r>
    <x v="121"/>
    <x v="121"/>
    <s v="Elementary School"/>
    <s v="PHBAO"/>
    <s v="f"/>
    <s v="f"/>
    <s v="C"/>
    <s v="C"/>
    <n v="27"/>
    <n v="0"/>
    <n v="0"/>
    <n v="0"/>
    <n v="0"/>
    <n v="17"/>
    <n v="351"/>
    <n v="378"/>
    <n v="395"/>
    <x v="2"/>
    <x v="20"/>
    <x v="20"/>
    <x v="20"/>
    <x v="53"/>
    <x v="2"/>
    <s v="6034"/>
    <n v="6034"/>
  </r>
  <r>
    <x v="122"/>
    <x v="122"/>
    <s v="Elementary School"/>
    <s v="PHBAO"/>
    <s v="f"/>
    <s v="f"/>
    <s v="W"/>
    <s v="W"/>
    <n v="15"/>
    <n v="0"/>
    <n v="0"/>
    <n v="0"/>
    <n v="0"/>
    <n v="0"/>
    <n v="824"/>
    <n v="839"/>
    <n v="839"/>
    <x v="2"/>
    <x v="20"/>
    <x v="20"/>
    <x v="20"/>
    <x v="53"/>
    <x v="2"/>
    <s v="6034"/>
    <n v="6034"/>
  </r>
  <r>
    <x v="123"/>
    <x v="123"/>
    <s v="Elementary School"/>
    <s v="PHBAO"/>
    <s v="f"/>
    <s v="f"/>
    <s v="W"/>
    <s v="W"/>
    <n v="26"/>
    <n v="0"/>
    <n v="0"/>
    <n v="0"/>
    <n v="0"/>
    <n v="0"/>
    <n v="410"/>
    <n v="436"/>
    <n v="436"/>
    <x v="2"/>
    <x v="20"/>
    <x v="20"/>
    <x v="20"/>
    <x v="53"/>
    <x v="2"/>
    <s v="6034"/>
    <n v="6034"/>
  </r>
  <r>
    <x v="124"/>
    <x v="124"/>
    <s v="Elementary School"/>
    <s v="PHBAO"/>
    <s v="f"/>
    <s v="f"/>
    <s v="NE"/>
    <s v="NE"/>
    <n v="0"/>
    <n v="0"/>
    <n v="0"/>
    <n v="11"/>
    <n v="44"/>
    <n v="0"/>
    <n v="389"/>
    <n v="389"/>
    <n v="444"/>
    <x v="2"/>
    <x v="20"/>
    <x v="20"/>
    <x v="20"/>
    <x v="53"/>
    <x v="2"/>
    <s v="6034"/>
    <n v="6034"/>
  </r>
  <r>
    <x v="125"/>
    <x v="125"/>
    <s v="Elementary School"/>
    <s v="PHBAO"/>
    <s v="f"/>
    <s v="f"/>
    <s v="W"/>
    <s v="W"/>
    <n v="28"/>
    <n v="0"/>
    <n v="0"/>
    <n v="12"/>
    <n v="0"/>
    <n v="11"/>
    <n v="278"/>
    <n v="306"/>
    <n v="329"/>
    <x v="2"/>
    <x v="20"/>
    <x v="20"/>
    <x v="20"/>
    <x v="53"/>
    <x v="2"/>
    <s v="6034"/>
    <n v="6034"/>
  </r>
  <r>
    <x v="126"/>
    <x v="126"/>
    <s v="Elementary School"/>
    <s v="PHBAO"/>
    <s v="f"/>
    <s v="f"/>
    <s v="NE"/>
    <s v="NE"/>
    <n v="31"/>
    <n v="0"/>
    <n v="0"/>
    <n v="15"/>
    <n v="0"/>
    <n v="23"/>
    <n v="326"/>
    <n v="357"/>
    <n v="395"/>
    <x v="2"/>
    <x v="20"/>
    <x v="20"/>
    <x v="20"/>
    <x v="53"/>
    <x v="2"/>
    <s v="6034"/>
    <n v="6034"/>
  </r>
  <r>
    <x v="127"/>
    <x v="127"/>
    <s v="Elementary School"/>
    <s v="PHBAO"/>
    <s v="f"/>
    <s v="f"/>
    <s v="C"/>
    <s v="C"/>
    <n v="15"/>
    <n v="0"/>
    <n v="0"/>
    <n v="0"/>
    <n v="14"/>
    <n v="11"/>
    <n v="154"/>
    <n v="169"/>
    <n v="194"/>
    <x v="2"/>
    <x v="20"/>
    <x v="20"/>
    <x v="20"/>
    <x v="53"/>
    <x v="2"/>
    <s v="6034"/>
    <n v="6034"/>
  </r>
  <r>
    <x v="128"/>
    <x v="128"/>
    <s v="Elementary School"/>
    <s v="PHBAO"/>
    <s v="f"/>
    <s v="f"/>
    <s v="S"/>
    <s v="S"/>
    <n v="37"/>
    <n v="0"/>
    <n v="0"/>
    <n v="7"/>
    <n v="0"/>
    <n v="0"/>
    <n v="327"/>
    <n v="364"/>
    <n v="371"/>
    <x v="2"/>
    <x v="20"/>
    <x v="20"/>
    <x v="20"/>
    <x v="53"/>
    <x v="2"/>
    <s v="6034"/>
    <n v="6034"/>
  </r>
  <r>
    <x v="129"/>
    <x v="129"/>
    <s v="Elementary School"/>
    <s v="PHBAO"/>
    <s v="f"/>
    <s v="f"/>
    <s v="C"/>
    <s v="C"/>
    <n v="21"/>
    <n v="0"/>
    <n v="0"/>
    <n v="0"/>
    <n v="0"/>
    <n v="0"/>
    <n v="449"/>
    <n v="470"/>
    <n v="470"/>
    <x v="2"/>
    <x v="20"/>
    <x v="20"/>
    <x v="20"/>
    <x v="53"/>
    <x v="2"/>
    <s v="6034"/>
    <n v="6034"/>
  </r>
  <r>
    <x v="130"/>
    <x v="130"/>
    <s v="Elementary School"/>
    <s v="PHBAO"/>
    <s v="f"/>
    <s v="f"/>
    <s v="C"/>
    <s v="C"/>
    <n v="8"/>
    <n v="0"/>
    <n v="0"/>
    <n v="9"/>
    <n v="0"/>
    <n v="0"/>
    <n v="642"/>
    <n v="650"/>
    <n v="659"/>
    <x v="2"/>
    <x v="20"/>
    <x v="20"/>
    <x v="20"/>
    <x v="53"/>
    <x v="2"/>
    <s v="6034"/>
    <n v="6034"/>
  </r>
  <r>
    <x v="131"/>
    <x v="131"/>
    <s v="Elementary School"/>
    <s v="Desegregated/Receiver"/>
    <s v="t"/>
    <s v="f"/>
    <s v="NW"/>
    <s v="NW"/>
    <n v="0"/>
    <n v="0"/>
    <n v="0"/>
    <n v="0"/>
    <n v="0"/>
    <n v="0"/>
    <n v="423"/>
    <n v="423"/>
    <n v="423"/>
    <x v="2"/>
    <x v="20"/>
    <x v="20"/>
    <x v="20"/>
    <x v="53"/>
    <x v="2"/>
    <s v="6034"/>
    <n v="6034"/>
  </r>
  <r>
    <x v="132"/>
    <x v="132"/>
    <s v="Elementary School"/>
    <s v="PHBAO"/>
    <s v="t"/>
    <s v="f"/>
    <s v="NW"/>
    <s v="NW"/>
    <n v="5"/>
    <n v="0"/>
    <n v="0"/>
    <n v="7"/>
    <n v="0"/>
    <n v="0"/>
    <n v="518"/>
    <n v="523"/>
    <n v="530"/>
    <x v="2"/>
    <x v="20"/>
    <x v="20"/>
    <x v="20"/>
    <x v="53"/>
    <x v="2"/>
    <s v="6034"/>
    <n v="6034"/>
  </r>
  <r>
    <x v="133"/>
    <x v="133"/>
    <s v="Elementary School"/>
    <s v="Desegregated/Receiver"/>
    <s v="t"/>
    <s v="f"/>
    <s v="NW"/>
    <s v="NW"/>
    <n v="18"/>
    <n v="0"/>
    <n v="0"/>
    <n v="0"/>
    <n v="25"/>
    <n v="0"/>
    <n v="384"/>
    <n v="402"/>
    <n v="427"/>
    <x v="2"/>
    <x v="20"/>
    <x v="20"/>
    <x v="20"/>
    <x v="53"/>
    <x v="2"/>
    <s v="6034"/>
    <n v="6034"/>
  </r>
  <r>
    <x v="134"/>
    <x v="134"/>
    <s v="Elementary School"/>
    <s v="PHBAO"/>
    <s v="f"/>
    <s v="f"/>
    <s v="NE"/>
    <s v="NE"/>
    <n v="26"/>
    <n v="0"/>
    <n v="0"/>
    <n v="16"/>
    <n v="0"/>
    <n v="24"/>
    <n v="510"/>
    <n v="536"/>
    <n v="576"/>
    <x v="2"/>
    <x v="20"/>
    <x v="20"/>
    <x v="20"/>
    <x v="53"/>
    <x v="2"/>
    <s v="6034"/>
    <n v="6034"/>
  </r>
  <r>
    <x v="135"/>
    <x v="135"/>
    <s v="Elementary School"/>
    <s v="Desegregated/Receiver"/>
    <s v="f"/>
    <s v="f"/>
    <s v="W"/>
    <s v="W"/>
    <n v="17"/>
    <n v="0"/>
    <n v="0"/>
    <n v="6"/>
    <n v="0"/>
    <n v="0"/>
    <n v="351"/>
    <n v="368"/>
    <n v="374"/>
    <x v="2"/>
    <x v="20"/>
    <x v="20"/>
    <x v="20"/>
    <x v="53"/>
    <x v="2"/>
    <s v="6034"/>
    <n v="6034"/>
  </r>
  <r>
    <x v="136"/>
    <x v="136"/>
    <s v="Magnet School - ELEM"/>
    <s v="Magnet 1"/>
    <s v="t"/>
    <s v="f"/>
    <s v="W"/>
    <s v="W"/>
    <n v="0"/>
    <n v="0"/>
    <n v="0"/>
    <n v="0"/>
    <n v="0"/>
    <n v="0"/>
    <n v="453"/>
    <n v="453"/>
    <n v="453"/>
    <x v="2"/>
    <x v="20"/>
    <x v="20"/>
    <x v="20"/>
    <x v="53"/>
    <x v="2"/>
    <s v="6034"/>
    <n v="6034"/>
  </r>
  <r>
    <x v="137"/>
    <x v="137"/>
    <s v="Elementary School"/>
    <s v="PHBAO"/>
    <s v="f"/>
    <s v="f"/>
    <s v="NW"/>
    <s v="NW"/>
    <n v="27"/>
    <n v="0"/>
    <n v="0"/>
    <n v="13"/>
    <n v="0"/>
    <n v="24"/>
    <n v="586"/>
    <n v="613"/>
    <n v="650"/>
    <x v="2"/>
    <x v="20"/>
    <x v="20"/>
    <x v="20"/>
    <x v="53"/>
    <x v="2"/>
    <s v="6034"/>
    <n v="6034"/>
  </r>
  <r>
    <x v="138"/>
    <x v="138"/>
    <s v="Elementary School"/>
    <s v="PHBAO"/>
    <s v="f"/>
    <s v="f"/>
    <s v="NW"/>
    <s v="NW"/>
    <n v="34"/>
    <n v="0"/>
    <n v="0"/>
    <n v="10"/>
    <n v="0"/>
    <n v="24"/>
    <n v="393"/>
    <n v="427"/>
    <n v="461"/>
    <x v="2"/>
    <x v="20"/>
    <x v="20"/>
    <x v="20"/>
    <x v="53"/>
    <x v="2"/>
    <s v="6034"/>
    <n v="6034"/>
  </r>
  <r>
    <x v="139"/>
    <x v="139"/>
    <s v="Elementary School"/>
    <s v="PHBAO"/>
    <s v="f"/>
    <s v="f"/>
    <s v="NE"/>
    <s v="NE"/>
    <n v="13"/>
    <n v="0"/>
    <n v="0"/>
    <n v="9"/>
    <n v="0"/>
    <n v="24"/>
    <n v="820"/>
    <n v="833"/>
    <n v="866"/>
    <x v="2"/>
    <x v="20"/>
    <x v="20"/>
    <x v="20"/>
    <x v="53"/>
    <x v="2"/>
    <s v="6034"/>
    <n v="6034"/>
  </r>
  <r>
    <x v="140"/>
    <x v="140"/>
    <s v="Elementary School"/>
    <s v="Desegregated/Receiver"/>
    <s v="t"/>
    <s v="f"/>
    <s v="W"/>
    <s v="W"/>
    <n v="0"/>
    <n v="0"/>
    <n v="0"/>
    <n v="0"/>
    <n v="0"/>
    <n v="0"/>
    <n v="378"/>
    <n v="378"/>
    <n v="378"/>
    <x v="2"/>
    <x v="20"/>
    <x v="20"/>
    <x v="20"/>
    <x v="53"/>
    <x v="2"/>
    <s v="6034"/>
    <n v="6034"/>
  </r>
  <r>
    <x v="141"/>
    <x v="141"/>
    <s v="Elementary School"/>
    <s v="PHBAO"/>
    <s v="f"/>
    <s v="f"/>
    <s v="NW"/>
    <s v="NW"/>
    <n v="36"/>
    <n v="0"/>
    <n v="0"/>
    <n v="0"/>
    <n v="46"/>
    <n v="0"/>
    <n v="368"/>
    <n v="404"/>
    <n v="450"/>
    <x v="2"/>
    <x v="20"/>
    <x v="20"/>
    <x v="20"/>
    <x v="53"/>
    <x v="2"/>
    <s v="6034"/>
    <n v="6034"/>
  </r>
  <r>
    <x v="142"/>
    <x v="142"/>
    <s v="Elementary School"/>
    <s v="Desegregated/Receiver"/>
    <s v="t"/>
    <s v="f"/>
    <s v="NE"/>
    <s v="NE"/>
    <n v="15"/>
    <n v="0"/>
    <n v="0"/>
    <n v="0"/>
    <n v="0"/>
    <n v="0"/>
    <n v="982"/>
    <n v="997"/>
    <n v="997"/>
    <x v="2"/>
    <x v="20"/>
    <x v="20"/>
    <x v="20"/>
    <x v="53"/>
    <x v="2"/>
    <s v="6034"/>
    <n v="6034"/>
  </r>
  <r>
    <x v="143"/>
    <x v="143"/>
    <s v="Elementary School"/>
    <s v="PHBAO"/>
    <s v="f"/>
    <s v="f"/>
    <s v="S"/>
    <s v="S"/>
    <n v="12"/>
    <n v="0"/>
    <n v="0"/>
    <n v="15"/>
    <n v="0"/>
    <n v="18"/>
    <n v="625"/>
    <n v="637"/>
    <n v="670"/>
    <x v="2"/>
    <x v="20"/>
    <x v="20"/>
    <x v="20"/>
    <x v="53"/>
    <x v="2"/>
    <s v="6034"/>
    <n v="6034"/>
  </r>
  <r>
    <x v="144"/>
    <x v="144"/>
    <s v="Magnet School - ELEM"/>
    <s v="Magnet 2"/>
    <s v="f"/>
    <s v="f"/>
    <s v="W"/>
    <s v="W"/>
    <n v="0"/>
    <n v="0"/>
    <n v="0"/>
    <n v="0"/>
    <n v="0"/>
    <n v="23"/>
    <n v="354"/>
    <n v="354"/>
    <n v="377"/>
    <x v="2"/>
    <x v="20"/>
    <x v="20"/>
    <x v="20"/>
    <x v="53"/>
    <x v="2"/>
    <s v="6034"/>
    <n v="6034"/>
  </r>
  <r>
    <x v="145"/>
    <x v="145"/>
    <s v="Elementary School"/>
    <s v="PHBAO"/>
    <s v="f"/>
    <s v="f"/>
    <s v="C"/>
    <s v="C"/>
    <n v="0"/>
    <n v="0"/>
    <n v="0"/>
    <n v="0"/>
    <n v="0"/>
    <n v="0"/>
    <n v="641"/>
    <n v="641"/>
    <n v="641"/>
    <x v="2"/>
    <x v="20"/>
    <x v="20"/>
    <x v="20"/>
    <x v="53"/>
    <x v="2"/>
    <s v="6034"/>
    <n v="6034"/>
  </r>
  <r>
    <x v="146"/>
    <x v="146"/>
    <s v="Elementary School"/>
    <s v="Desegregated/Receiver"/>
    <s v="f"/>
    <s v="f"/>
    <s v="W"/>
    <s v="W"/>
    <n v="7"/>
    <n v="0"/>
    <n v="0"/>
    <n v="17"/>
    <n v="0"/>
    <n v="0"/>
    <n v="552"/>
    <n v="559"/>
    <n v="576"/>
    <x v="2"/>
    <x v="20"/>
    <x v="20"/>
    <x v="20"/>
    <x v="53"/>
    <x v="2"/>
    <s v="6034"/>
    <n v="6034"/>
  </r>
  <r>
    <x v="147"/>
    <x v="147"/>
    <s v="Elementary School"/>
    <s v="Desegregated/Receiver"/>
    <s v="t"/>
    <s v="f"/>
    <s v="NW"/>
    <s v="NW"/>
    <n v="0"/>
    <n v="0"/>
    <n v="0"/>
    <n v="0"/>
    <n v="0"/>
    <n v="0"/>
    <n v="692"/>
    <n v="692"/>
    <n v="692"/>
    <x v="2"/>
    <x v="20"/>
    <x v="20"/>
    <x v="20"/>
    <x v="53"/>
    <x v="2"/>
    <s v="6034"/>
    <n v="6034"/>
  </r>
  <r>
    <x v="148"/>
    <x v="148"/>
    <s v="Elementary School"/>
    <s v="PHBAO"/>
    <s v="f"/>
    <s v="f"/>
    <s v="S"/>
    <s v="S"/>
    <n v="0"/>
    <n v="0"/>
    <n v="0"/>
    <n v="10"/>
    <n v="0"/>
    <n v="20"/>
    <n v="482"/>
    <n v="482"/>
    <n v="512"/>
    <x v="2"/>
    <x v="20"/>
    <x v="20"/>
    <x v="20"/>
    <x v="53"/>
    <x v="2"/>
    <s v="6034"/>
    <n v="6034"/>
  </r>
  <r>
    <x v="149"/>
    <x v="149"/>
    <s v="Elementary School"/>
    <s v="PHBAO"/>
    <s v="f"/>
    <s v="f"/>
    <s v="W"/>
    <s v="W"/>
    <n v="36"/>
    <n v="0"/>
    <n v="0"/>
    <n v="0"/>
    <n v="0"/>
    <n v="24"/>
    <n v="524"/>
    <n v="560"/>
    <n v="584"/>
    <x v="2"/>
    <x v="20"/>
    <x v="20"/>
    <x v="20"/>
    <x v="53"/>
    <x v="2"/>
    <s v="6034"/>
    <n v="6034"/>
  </r>
  <r>
    <x v="150"/>
    <x v="150"/>
    <s v="Elementary School"/>
    <s v="PHBAO"/>
    <s v="f"/>
    <s v="f"/>
    <s v="C"/>
    <s v="C"/>
    <n v="20"/>
    <n v="0"/>
    <n v="0"/>
    <n v="0"/>
    <n v="0"/>
    <n v="0"/>
    <n v="501"/>
    <n v="521"/>
    <n v="521"/>
    <x v="2"/>
    <x v="20"/>
    <x v="20"/>
    <x v="20"/>
    <x v="53"/>
    <x v="2"/>
    <s v="6034"/>
    <n v="6034"/>
  </r>
  <r>
    <x v="151"/>
    <x v="151"/>
    <s v="Elementary School"/>
    <s v="PHBAO"/>
    <s v="f"/>
    <s v="f"/>
    <s v="C"/>
    <s v="C"/>
    <n v="0"/>
    <n v="0"/>
    <n v="0"/>
    <n v="0"/>
    <n v="0"/>
    <n v="0"/>
    <n v="295"/>
    <n v="295"/>
    <n v="295"/>
    <x v="2"/>
    <x v="20"/>
    <x v="20"/>
    <x v="20"/>
    <x v="53"/>
    <x v="2"/>
    <s v="6034"/>
    <n v="6034"/>
  </r>
  <r>
    <x v="152"/>
    <x v="152"/>
    <s v="Elementary School"/>
    <s v="PHBAO"/>
    <s v="f"/>
    <s v="f"/>
    <s v="C"/>
    <s v="C"/>
    <n v="10"/>
    <n v="0"/>
    <n v="0"/>
    <n v="0"/>
    <n v="0"/>
    <n v="0"/>
    <n v="392"/>
    <n v="402"/>
    <n v="402"/>
    <x v="2"/>
    <x v="20"/>
    <x v="20"/>
    <x v="20"/>
    <x v="53"/>
    <x v="2"/>
    <s v="6034"/>
    <n v="6034"/>
  </r>
  <r>
    <x v="153"/>
    <x v="153"/>
    <s v="Elementary School"/>
    <s v="PHBAO"/>
    <s v="f"/>
    <s v="f"/>
    <s v="W"/>
    <s v="W"/>
    <n v="14"/>
    <n v="0"/>
    <n v="0"/>
    <n v="6"/>
    <n v="20"/>
    <n v="11"/>
    <n v="306"/>
    <n v="320"/>
    <n v="357"/>
    <x v="2"/>
    <x v="20"/>
    <x v="20"/>
    <x v="20"/>
    <x v="53"/>
    <x v="2"/>
    <s v="6034"/>
    <n v="6034"/>
  </r>
  <r>
    <x v="154"/>
    <x v="154"/>
    <s v="Elementary School"/>
    <s v="Desegregated/Receiver"/>
    <s v="f"/>
    <s v="f"/>
    <s v="NE"/>
    <s v="NE"/>
    <n v="12"/>
    <n v="0"/>
    <n v="0"/>
    <n v="6"/>
    <n v="0"/>
    <n v="0"/>
    <n v="491"/>
    <n v="503"/>
    <n v="509"/>
    <x v="2"/>
    <x v="20"/>
    <x v="20"/>
    <x v="20"/>
    <x v="53"/>
    <x v="2"/>
    <s v="6034"/>
    <n v="6034"/>
  </r>
  <r>
    <x v="155"/>
    <x v="155"/>
    <s v="Elementary School"/>
    <s v="PHBAO"/>
    <s v="f"/>
    <s v="f"/>
    <s v="S"/>
    <s v="S"/>
    <n v="25"/>
    <n v="0"/>
    <n v="0"/>
    <n v="0"/>
    <n v="0"/>
    <n v="18"/>
    <n v="364"/>
    <n v="389"/>
    <n v="407"/>
    <x v="2"/>
    <x v="20"/>
    <x v="20"/>
    <x v="20"/>
    <x v="53"/>
    <x v="2"/>
    <s v="6034"/>
    <n v="6034"/>
  </r>
  <r>
    <x v="156"/>
    <x v="156"/>
    <s v="Elementary School"/>
    <s v="PHBAO"/>
    <s v="f"/>
    <s v="f"/>
    <s v="W"/>
    <s v="W"/>
    <n v="34"/>
    <n v="0"/>
    <n v="0"/>
    <n v="9"/>
    <n v="0"/>
    <n v="25"/>
    <n v="232"/>
    <n v="266"/>
    <n v="300"/>
    <x v="2"/>
    <x v="20"/>
    <x v="20"/>
    <x v="20"/>
    <x v="53"/>
    <x v="2"/>
    <s v="6034"/>
    <n v="6034"/>
  </r>
  <r>
    <x v="157"/>
    <x v="157"/>
    <s v="Elementary School"/>
    <s v="PHBAO"/>
    <s v="f"/>
    <s v="f"/>
    <s v="NW"/>
    <s v="NW"/>
    <n v="40"/>
    <n v="0"/>
    <n v="0"/>
    <n v="18"/>
    <n v="0"/>
    <n v="24"/>
    <n v="529"/>
    <n v="569"/>
    <n v="611"/>
    <x v="2"/>
    <x v="20"/>
    <x v="20"/>
    <x v="20"/>
    <x v="53"/>
    <x v="2"/>
    <s v="6034"/>
    <n v="6034"/>
  </r>
  <r>
    <x v="158"/>
    <x v="158"/>
    <s v="Elementary School"/>
    <s v="PHBAO"/>
    <s v="f"/>
    <s v="f"/>
    <s v="NW"/>
    <s v="NW"/>
    <n v="4"/>
    <n v="0"/>
    <n v="0"/>
    <n v="0"/>
    <n v="0"/>
    <n v="0"/>
    <n v="385"/>
    <n v="389"/>
    <n v="389"/>
    <x v="2"/>
    <x v="20"/>
    <x v="20"/>
    <x v="20"/>
    <x v="53"/>
    <x v="2"/>
    <s v="6034"/>
    <n v="6034"/>
  </r>
  <r>
    <x v="159"/>
    <x v="159"/>
    <s v="Elementary School"/>
    <s v="Desegregated/Receiver"/>
    <s v="f"/>
    <s v="f"/>
    <s v="W"/>
    <s v="W"/>
    <n v="0"/>
    <n v="0"/>
    <n v="0"/>
    <n v="7"/>
    <n v="30"/>
    <n v="0"/>
    <n v="283"/>
    <n v="283"/>
    <n v="320"/>
    <x v="2"/>
    <x v="20"/>
    <x v="20"/>
    <x v="20"/>
    <x v="53"/>
    <x v="2"/>
    <s v="6034"/>
    <n v="6034"/>
  </r>
  <r>
    <x v="160"/>
    <x v="160"/>
    <s v="Elementary School"/>
    <s v="PHBAO"/>
    <s v="f"/>
    <s v="f"/>
    <s v="W"/>
    <s v="W"/>
    <n v="48"/>
    <n v="0"/>
    <n v="0"/>
    <n v="0"/>
    <n v="0"/>
    <n v="21"/>
    <n v="487"/>
    <n v="535"/>
    <n v="556"/>
    <x v="2"/>
    <x v="20"/>
    <x v="20"/>
    <x v="20"/>
    <x v="53"/>
    <x v="2"/>
    <s v="6034"/>
    <n v="6034"/>
  </r>
  <r>
    <x v="161"/>
    <x v="161"/>
    <s v="Elementary School"/>
    <s v="PHBAO"/>
    <s v="f"/>
    <s v="f"/>
    <s v="W"/>
    <s v="W"/>
    <n v="18"/>
    <n v="0"/>
    <n v="0"/>
    <n v="17"/>
    <n v="0"/>
    <n v="21"/>
    <n v="286"/>
    <n v="304"/>
    <n v="342"/>
    <x v="2"/>
    <x v="20"/>
    <x v="20"/>
    <x v="20"/>
    <x v="53"/>
    <x v="2"/>
    <s v="6034"/>
    <n v="6034"/>
  </r>
  <r>
    <x v="162"/>
    <x v="162"/>
    <s v="Elementary School"/>
    <s v="PHBAO"/>
    <s v="f"/>
    <s v="f"/>
    <s v="E"/>
    <s v="E"/>
    <n v="21"/>
    <n v="0"/>
    <n v="0"/>
    <n v="0"/>
    <n v="0"/>
    <n v="24"/>
    <n v="402"/>
    <n v="423"/>
    <n v="447"/>
    <x v="2"/>
    <x v="20"/>
    <x v="20"/>
    <x v="20"/>
    <x v="53"/>
    <x v="2"/>
    <s v="6034"/>
    <n v="6034"/>
  </r>
  <r>
    <x v="163"/>
    <x v="163"/>
    <s v="Magnet School - ELEM"/>
    <s v="Magnet 2"/>
    <s v="f"/>
    <s v="f"/>
    <s v="C"/>
    <s v="C"/>
    <n v="0"/>
    <n v="0"/>
    <n v="0"/>
    <n v="0"/>
    <n v="0"/>
    <n v="0"/>
    <n v="156"/>
    <n v="156"/>
    <n v="156"/>
    <x v="2"/>
    <x v="20"/>
    <x v="20"/>
    <x v="20"/>
    <x v="53"/>
    <x v="2"/>
    <s v="6034"/>
    <n v="6034"/>
  </r>
  <r>
    <x v="164"/>
    <x v="164"/>
    <s v="Elementary School"/>
    <s v="PHBAO"/>
    <s v="f"/>
    <s v="f"/>
    <s v="W"/>
    <s v="W"/>
    <n v="0"/>
    <n v="0"/>
    <n v="0"/>
    <n v="8"/>
    <n v="0"/>
    <n v="0"/>
    <n v="598"/>
    <n v="598"/>
    <n v="606"/>
    <x v="2"/>
    <x v="20"/>
    <x v="20"/>
    <x v="20"/>
    <x v="53"/>
    <x v="2"/>
    <s v="6034"/>
    <n v="6034"/>
  </r>
  <r>
    <x v="165"/>
    <x v="165"/>
    <s v="Elementary School"/>
    <s v="PHBAO"/>
    <s v="f"/>
    <s v="f"/>
    <s v="NW"/>
    <s v="NW"/>
    <n v="30"/>
    <n v="0"/>
    <n v="0"/>
    <n v="16"/>
    <n v="0"/>
    <n v="24"/>
    <n v="477"/>
    <n v="507"/>
    <n v="547"/>
    <x v="2"/>
    <x v="20"/>
    <x v="20"/>
    <x v="20"/>
    <x v="53"/>
    <x v="2"/>
    <s v="6034"/>
    <n v="6034"/>
  </r>
  <r>
    <x v="166"/>
    <x v="166"/>
    <s v="Elementary School"/>
    <s v="PHBAO"/>
    <s v="f"/>
    <s v="f"/>
    <s v="NE"/>
    <s v="NE"/>
    <n v="46"/>
    <n v="0"/>
    <n v="0"/>
    <n v="19"/>
    <n v="0"/>
    <n v="24"/>
    <n v="693"/>
    <n v="739"/>
    <n v="782"/>
    <x v="2"/>
    <x v="20"/>
    <x v="20"/>
    <x v="20"/>
    <x v="53"/>
    <x v="2"/>
    <s v="6034"/>
    <n v="6034"/>
  </r>
  <r>
    <x v="167"/>
    <x v="167"/>
    <s v="Elementary School"/>
    <s v="Desegregated/Receiver"/>
    <s v="t"/>
    <s v="f"/>
    <s v="NE"/>
    <s v="NE"/>
    <n v="7"/>
    <n v="0"/>
    <n v="0"/>
    <n v="0"/>
    <n v="0"/>
    <n v="0"/>
    <n v="640"/>
    <n v="647"/>
    <n v="647"/>
    <x v="2"/>
    <x v="20"/>
    <x v="20"/>
    <x v="20"/>
    <x v="53"/>
    <x v="2"/>
    <s v="6034"/>
    <n v="6034"/>
  </r>
  <r>
    <x v="168"/>
    <x v="168"/>
    <s v="Elementary School"/>
    <s v="PHBAO"/>
    <s v="f"/>
    <s v="f"/>
    <s v="W"/>
    <s v="W"/>
    <n v="19"/>
    <n v="0"/>
    <n v="0"/>
    <n v="18"/>
    <n v="21"/>
    <n v="0"/>
    <n v="183"/>
    <n v="202"/>
    <n v="241"/>
    <x v="2"/>
    <x v="20"/>
    <x v="20"/>
    <x v="20"/>
    <x v="53"/>
    <x v="2"/>
    <s v="6034"/>
    <n v="6034"/>
  </r>
  <r>
    <x v="169"/>
    <x v="169"/>
    <s v="Elementary School"/>
    <s v="PHBAO"/>
    <s v="f"/>
    <s v="f"/>
    <s v="C"/>
    <s v="C"/>
    <n v="52"/>
    <n v="0"/>
    <n v="0"/>
    <n v="0"/>
    <n v="0"/>
    <n v="24"/>
    <n v="565"/>
    <n v="617"/>
    <n v="641"/>
    <x v="2"/>
    <x v="20"/>
    <x v="20"/>
    <x v="20"/>
    <x v="53"/>
    <x v="2"/>
    <s v="6034"/>
    <n v="6034"/>
  </r>
  <r>
    <x v="170"/>
    <x v="170"/>
    <s v="Elementary School"/>
    <s v="PHBAO"/>
    <s v="f"/>
    <s v="f"/>
    <s v="S"/>
    <s v="S"/>
    <n v="29"/>
    <n v="0"/>
    <n v="0"/>
    <n v="0"/>
    <n v="0"/>
    <n v="19"/>
    <n v="292"/>
    <n v="321"/>
    <n v="340"/>
    <x v="2"/>
    <x v="20"/>
    <x v="20"/>
    <x v="20"/>
    <x v="53"/>
    <x v="2"/>
    <s v="6034"/>
    <n v="6034"/>
  </r>
  <r>
    <x v="171"/>
    <x v="171"/>
    <s v="Elementary School"/>
    <s v="PHBAO"/>
    <s v="f"/>
    <s v="f"/>
    <s v="E"/>
    <s v="E"/>
    <n v="16"/>
    <n v="0"/>
    <n v="0"/>
    <n v="0"/>
    <n v="0"/>
    <n v="24"/>
    <n v="560"/>
    <n v="576"/>
    <n v="600"/>
    <x v="2"/>
    <x v="20"/>
    <x v="20"/>
    <x v="20"/>
    <x v="53"/>
    <x v="2"/>
    <s v="6034"/>
    <n v="6034"/>
  </r>
  <r>
    <x v="172"/>
    <x v="172"/>
    <s v="Elementary School"/>
    <s v="PHBAO"/>
    <s v="f"/>
    <s v="f"/>
    <s v="E"/>
    <s v="E"/>
    <n v="41"/>
    <n v="0"/>
    <n v="0"/>
    <n v="12"/>
    <n v="44"/>
    <n v="0"/>
    <n v="713"/>
    <n v="754"/>
    <n v="810"/>
    <x v="2"/>
    <x v="20"/>
    <x v="20"/>
    <x v="20"/>
    <x v="53"/>
    <x v="2"/>
    <s v="6034"/>
    <n v="6034"/>
  </r>
  <r>
    <x v="173"/>
    <x v="173"/>
    <s v="Primary Center"/>
    <s v="PHBAO"/>
    <s v="f"/>
    <s v="f"/>
    <s v="E"/>
    <s v="E"/>
    <n v="0"/>
    <n v="0"/>
    <n v="0"/>
    <n v="8"/>
    <n v="45"/>
    <n v="43"/>
    <n v="210"/>
    <n v="210"/>
    <n v="306"/>
    <x v="2"/>
    <x v="20"/>
    <x v="20"/>
    <x v="20"/>
    <x v="53"/>
    <x v="2"/>
    <s v="6034"/>
    <n v="6034"/>
  </r>
  <r>
    <x v="174"/>
    <x v="174"/>
    <s v="Elementary School"/>
    <s v="PHBAO"/>
    <s v="f"/>
    <s v="f"/>
    <s v="C"/>
    <s v="C"/>
    <n v="36"/>
    <n v="0"/>
    <n v="0"/>
    <n v="13"/>
    <n v="0"/>
    <n v="22"/>
    <n v="534"/>
    <n v="570"/>
    <n v="605"/>
    <x v="2"/>
    <x v="20"/>
    <x v="20"/>
    <x v="20"/>
    <x v="53"/>
    <x v="2"/>
    <s v="6034"/>
    <n v="6034"/>
  </r>
  <r>
    <x v="175"/>
    <x v="175"/>
    <s v="Elementary School"/>
    <s v="PHBAO"/>
    <s v="f"/>
    <s v="f"/>
    <s v="W"/>
    <s v="W"/>
    <n v="16"/>
    <n v="0"/>
    <n v="0"/>
    <n v="0"/>
    <n v="0"/>
    <n v="0"/>
    <n v="332"/>
    <n v="348"/>
    <n v="348"/>
    <x v="2"/>
    <x v="20"/>
    <x v="20"/>
    <x v="20"/>
    <x v="53"/>
    <x v="2"/>
    <s v="6034"/>
    <n v="6034"/>
  </r>
  <r>
    <x v="176"/>
    <x v="176"/>
    <s v="Magnet School - ELEM"/>
    <s v="Magnet 2"/>
    <s v="f"/>
    <s v="f"/>
    <s v="W"/>
    <s v="W"/>
    <n v="0"/>
    <n v="0"/>
    <n v="0"/>
    <n v="9"/>
    <n v="0"/>
    <n v="0"/>
    <n v="353"/>
    <n v="353"/>
    <n v="362"/>
    <x v="2"/>
    <x v="20"/>
    <x v="20"/>
    <x v="20"/>
    <x v="53"/>
    <x v="2"/>
    <s v="6034"/>
    <n v="6034"/>
  </r>
  <r>
    <x v="177"/>
    <x v="177"/>
    <s v="Elementary School"/>
    <s v="PHBAO"/>
    <s v="f"/>
    <s v="f"/>
    <s v="S"/>
    <s v="S"/>
    <n v="37"/>
    <n v="0"/>
    <n v="0"/>
    <n v="12"/>
    <n v="0"/>
    <n v="0"/>
    <n v="373"/>
    <n v="410"/>
    <n v="422"/>
    <x v="2"/>
    <x v="20"/>
    <x v="20"/>
    <x v="20"/>
    <x v="53"/>
    <x v="2"/>
    <s v="6034"/>
    <n v="6034"/>
  </r>
  <r>
    <x v="178"/>
    <x v="178"/>
    <s v="Elementary School"/>
    <s v="PHBAO"/>
    <s v="f"/>
    <s v="f"/>
    <s v="E"/>
    <s v="E"/>
    <n v="5"/>
    <n v="0"/>
    <n v="0"/>
    <n v="11"/>
    <n v="0"/>
    <n v="7"/>
    <n v="410"/>
    <n v="415"/>
    <n v="433"/>
    <x v="2"/>
    <x v="20"/>
    <x v="20"/>
    <x v="20"/>
    <x v="53"/>
    <x v="2"/>
    <s v="6034"/>
    <n v="6034"/>
  </r>
  <r>
    <x v="179"/>
    <x v="179"/>
    <s v="Elementary School"/>
    <s v="Desegregated/Receiver"/>
    <s v="f"/>
    <s v="f"/>
    <s v="C"/>
    <s v="C"/>
    <n v="20"/>
    <n v="0"/>
    <n v="0"/>
    <n v="0"/>
    <n v="0"/>
    <n v="0"/>
    <n v="379"/>
    <n v="399"/>
    <n v="399"/>
    <x v="2"/>
    <x v="20"/>
    <x v="20"/>
    <x v="20"/>
    <x v="53"/>
    <x v="2"/>
    <s v="6034"/>
    <n v="6034"/>
  </r>
  <r>
    <x v="180"/>
    <x v="180"/>
    <s v="Elementary School"/>
    <s v="PHBAO"/>
    <s v="f"/>
    <s v="f"/>
    <s v="NW"/>
    <s v="NW"/>
    <n v="23"/>
    <n v="0"/>
    <n v="0"/>
    <n v="0"/>
    <n v="0"/>
    <n v="24"/>
    <n v="351"/>
    <n v="374"/>
    <n v="398"/>
    <x v="2"/>
    <x v="20"/>
    <x v="20"/>
    <x v="20"/>
    <x v="53"/>
    <x v="2"/>
    <s v="6034"/>
    <n v="6034"/>
  </r>
  <r>
    <x v="181"/>
    <x v="181"/>
    <s v="Elementary School"/>
    <s v="Desegregated/Receiver"/>
    <s v="t"/>
    <s v="f"/>
    <s v="NW"/>
    <s v="NW"/>
    <n v="22"/>
    <n v="0"/>
    <n v="0"/>
    <n v="0"/>
    <n v="0"/>
    <n v="0"/>
    <n v="438"/>
    <n v="460"/>
    <n v="460"/>
    <x v="2"/>
    <x v="20"/>
    <x v="20"/>
    <x v="20"/>
    <x v="53"/>
    <x v="2"/>
    <s v="6034"/>
    <n v="6034"/>
  </r>
  <r>
    <x v="182"/>
    <x v="182"/>
    <s v="Elementary School"/>
    <s v="PHBAO"/>
    <s v="f"/>
    <s v="f"/>
    <s v="C"/>
    <s v="C"/>
    <n v="51"/>
    <n v="0"/>
    <n v="0"/>
    <n v="21"/>
    <n v="0"/>
    <n v="0"/>
    <n v="389"/>
    <n v="440"/>
    <n v="461"/>
    <x v="2"/>
    <x v="20"/>
    <x v="20"/>
    <x v="20"/>
    <x v="53"/>
    <x v="2"/>
    <s v="6034"/>
    <n v="6034"/>
  </r>
  <r>
    <x v="183"/>
    <x v="183"/>
    <s v="Elementary School"/>
    <s v="Desegregated/Receiver"/>
    <s v="t"/>
    <s v="f"/>
    <s v="NW"/>
    <s v="NW"/>
    <n v="15"/>
    <n v="0"/>
    <n v="0"/>
    <n v="0"/>
    <n v="0"/>
    <n v="0"/>
    <n v="519"/>
    <n v="534"/>
    <n v="534"/>
    <x v="2"/>
    <x v="20"/>
    <x v="20"/>
    <x v="20"/>
    <x v="53"/>
    <x v="2"/>
    <s v="6034"/>
    <n v="6034"/>
  </r>
  <r>
    <x v="184"/>
    <x v="184"/>
    <s v="Elementary School"/>
    <s v="PHBAO"/>
    <s v="f"/>
    <s v="f"/>
    <s v="S"/>
    <s v="S"/>
    <n v="19"/>
    <n v="0"/>
    <n v="0"/>
    <n v="0"/>
    <n v="0"/>
    <n v="21"/>
    <n v="322"/>
    <n v="341"/>
    <n v="362"/>
    <x v="2"/>
    <x v="20"/>
    <x v="20"/>
    <x v="20"/>
    <x v="53"/>
    <x v="2"/>
    <s v="6034"/>
    <n v="6034"/>
  </r>
  <r>
    <x v="185"/>
    <x v="185"/>
    <s v="Elementary School"/>
    <s v="PHBAO"/>
    <s v="f"/>
    <s v="f"/>
    <s v="C"/>
    <s v="C"/>
    <n v="22"/>
    <n v="0"/>
    <n v="0"/>
    <n v="0"/>
    <n v="0"/>
    <n v="24"/>
    <n v="367"/>
    <n v="389"/>
    <n v="413"/>
    <x v="2"/>
    <x v="20"/>
    <x v="20"/>
    <x v="20"/>
    <x v="53"/>
    <x v="2"/>
    <s v="6034"/>
    <n v="6034"/>
  </r>
  <r>
    <x v="186"/>
    <x v="186"/>
    <s v="Elementary School"/>
    <s v="PHBAO"/>
    <s v="f"/>
    <s v="f"/>
    <s v="S"/>
    <s v="S"/>
    <n v="18"/>
    <n v="0"/>
    <n v="0"/>
    <n v="7"/>
    <n v="0"/>
    <n v="20"/>
    <n v="714"/>
    <n v="732"/>
    <n v="759"/>
    <x v="2"/>
    <x v="20"/>
    <x v="20"/>
    <x v="20"/>
    <x v="53"/>
    <x v="2"/>
    <s v="6034"/>
    <n v="6034"/>
  </r>
  <r>
    <x v="187"/>
    <x v="187"/>
    <s v="Primary Center"/>
    <s v="PHBAO"/>
    <s v="f"/>
    <s v="f"/>
    <s v="E"/>
    <s v="E"/>
    <n v="0"/>
    <n v="0"/>
    <n v="0"/>
    <n v="14"/>
    <n v="0"/>
    <n v="18"/>
    <n v="111"/>
    <n v="111"/>
    <n v="143"/>
    <x v="2"/>
    <x v="20"/>
    <x v="20"/>
    <x v="20"/>
    <x v="53"/>
    <x v="2"/>
    <s v="6034"/>
    <n v="6034"/>
  </r>
  <r>
    <x v="188"/>
    <x v="188"/>
    <s v="Elementary School"/>
    <s v="Desegregated/Receiver"/>
    <s v="t"/>
    <s v="f"/>
    <s v="NE"/>
    <s v="NE"/>
    <n v="5"/>
    <n v="0"/>
    <n v="0"/>
    <n v="19"/>
    <n v="0"/>
    <n v="0"/>
    <n v="725"/>
    <n v="730"/>
    <n v="749"/>
    <x v="2"/>
    <x v="20"/>
    <x v="20"/>
    <x v="20"/>
    <x v="53"/>
    <x v="2"/>
    <s v="6034"/>
    <n v="6034"/>
  </r>
  <r>
    <x v="189"/>
    <x v="189"/>
    <s v="Elementary School"/>
    <s v="PHBAO"/>
    <s v="f"/>
    <s v="f"/>
    <s v="S"/>
    <s v="S"/>
    <n v="0"/>
    <n v="0"/>
    <n v="0"/>
    <n v="20"/>
    <n v="0"/>
    <n v="23"/>
    <n v="551"/>
    <n v="551"/>
    <n v="594"/>
    <x v="2"/>
    <x v="20"/>
    <x v="20"/>
    <x v="20"/>
    <x v="53"/>
    <x v="2"/>
    <s v="6034"/>
    <n v="6034"/>
  </r>
  <r>
    <x v="190"/>
    <x v="190"/>
    <s v="Elementary School"/>
    <s v="PHBAO"/>
    <s v="f"/>
    <s v="f"/>
    <s v="S"/>
    <s v="S"/>
    <n v="0"/>
    <n v="0"/>
    <n v="0"/>
    <n v="0"/>
    <n v="0"/>
    <n v="24"/>
    <n v="471"/>
    <n v="471"/>
    <n v="495"/>
    <x v="2"/>
    <x v="20"/>
    <x v="20"/>
    <x v="20"/>
    <x v="53"/>
    <x v="2"/>
    <s v="6034"/>
    <n v="6034"/>
  </r>
  <r>
    <x v="191"/>
    <x v="191"/>
    <s v="Elementary School"/>
    <s v="PHBAO"/>
    <s v="f"/>
    <s v="f"/>
    <s v="C"/>
    <s v="C"/>
    <n v="9"/>
    <n v="0"/>
    <n v="0"/>
    <n v="0"/>
    <n v="0"/>
    <n v="19"/>
    <n v="294"/>
    <n v="303"/>
    <n v="322"/>
    <x v="2"/>
    <x v="20"/>
    <x v="20"/>
    <x v="20"/>
    <x v="53"/>
    <x v="2"/>
    <s v="6034"/>
    <n v="6034"/>
  </r>
  <r>
    <x v="192"/>
    <x v="192"/>
    <s v="Elementary School"/>
    <s v="PHBAO"/>
    <s v="f"/>
    <s v="f"/>
    <s v="NE"/>
    <s v="NE"/>
    <n v="32"/>
    <n v="0"/>
    <n v="0"/>
    <n v="13"/>
    <n v="0"/>
    <n v="48"/>
    <n v="619"/>
    <n v="651"/>
    <n v="712"/>
    <x v="2"/>
    <x v="20"/>
    <x v="20"/>
    <x v="20"/>
    <x v="53"/>
    <x v="2"/>
    <s v="6034"/>
    <n v="6034"/>
  </r>
  <r>
    <x v="193"/>
    <x v="193"/>
    <s v="Magnet School - ELEM"/>
    <s v="Magnet 2"/>
    <s v="f"/>
    <s v="f"/>
    <s v="W"/>
    <s v="W"/>
    <n v="0"/>
    <n v="0"/>
    <n v="0"/>
    <n v="0"/>
    <n v="0"/>
    <n v="0"/>
    <n v="250"/>
    <n v="250"/>
    <n v="250"/>
    <x v="2"/>
    <x v="20"/>
    <x v="20"/>
    <x v="20"/>
    <x v="53"/>
    <x v="2"/>
    <s v="6034"/>
    <n v="6034"/>
  </r>
  <r>
    <x v="194"/>
    <x v="194"/>
    <s v="Elementary School"/>
    <s v="PHBAO"/>
    <s v="f"/>
    <s v="f"/>
    <s v="C"/>
    <s v="C"/>
    <n v="59"/>
    <n v="0"/>
    <n v="0"/>
    <n v="6"/>
    <n v="0"/>
    <n v="24"/>
    <n v="692"/>
    <n v="751"/>
    <n v="781"/>
    <x v="2"/>
    <x v="20"/>
    <x v="20"/>
    <x v="20"/>
    <x v="53"/>
    <x v="2"/>
    <s v="6034"/>
    <n v="6034"/>
  </r>
  <r>
    <x v="195"/>
    <x v="195"/>
    <s v="Elementary School"/>
    <s v="PHBAO"/>
    <s v="f"/>
    <s v="f"/>
    <s v="E"/>
    <s v="E"/>
    <n v="29"/>
    <n v="0"/>
    <n v="0"/>
    <n v="0"/>
    <n v="0"/>
    <n v="24"/>
    <n v="709"/>
    <n v="738"/>
    <n v="762"/>
    <x v="2"/>
    <x v="20"/>
    <x v="20"/>
    <x v="20"/>
    <x v="53"/>
    <x v="2"/>
    <s v="6034"/>
    <n v="6034"/>
  </r>
  <r>
    <x v="196"/>
    <x v="196"/>
    <s v="Elementary School"/>
    <s v="PHBAO"/>
    <s v="f"/>
    <s v="f"/>
    <s v="NE"/>
    <s v="NE"/>
    <n v="51"/>
    <n v="0"/>
    <n v="0"/>
    <n v="9"/>
    <n v="0"/>
    <n v="22"/>
    <n v="366"/>
    <n v="417"/>
    <n v="448"/>
    <x v="2"/>
    <x v="20"/>
    <x v="20"/>
    <x v="20"/>
    <x v="53"/>
    <x v="2"/>
    <s v="6034"/>
    <n v="6034"/>
  </r>
  <r>
    <x v="197"/>
    <x v="197"/>
    <s v="Elementary School"/>
    <s v="Desegregated/Receiver"/>
    <s v="t"/>
    <s v="f"/>
    <s v="NW"/>
    <s v="NW"/>
    <n v="7"/>
    <n v="0"/>
    <n v="0"/>
    <n v="0"/>
    <n v="0"/>
    <n v="0"/>
    <n v="434"/>
    <n v="441"/>
    <n v="441"/>
    <x v="2"/>
    <x v="20"/>
    <x v="20"/>
    <x v="20"/>
    <x v="53"/>
    <x v="2"/>
    <s v="6034"/>
    <n v="6034"/>
  </r>
  <r>
    <x v="198"/>
    <x v="198"/>
    <s v="Elementary School"/>
    <s v="PHBAO"/>
    <s v="f"/>
    <s v="f"/>
    <s v="E"/>
    <s v="E"/>
    <n v="8"/>
    <n v="0"/>
    <n v="0"/>
    <n v="7"/>
    <n v="45"/>
    <n v="0"/>
    <n v="318"/>
    <n v="326"/>
    <n v="378"/>
    <x v="2"/>
    <x v="20"/>
    <x v="20"/>
    <x v="20"/>
    <x v="53"/>
    <x v="2"/>
    <s v="6034"/>
    <n v="6034"/>
  </r>
  <r>
    <x v="199"/>
    <x v="199"/>
    <s v="Elementary School"/>
    <s v="PHBAO"/>
    <s v="f"/>
    <s v="f"/>
    <s v="NE"/>
    <s v="NE"/>
    <n v="33"/>
    <n v="0"/>
    <n v="0"/>
    <n v="0"/>
    <n v="0"/>
    <n v="24"/>
    <n v="470"/>
    <n v="503"/>
    <n v="527"/>
    <x v="2"/>
    <x v="20"/>
    <x v="20"/>
    <x v="20"/>
    <x v="53"/>
    <x v="2"/>
    <s v="6034"/>
    <n v="6034"/>
  </r>
  <r>
    <x v="200"/>
    <x v="200"/>
    <s v="Elementary School"/>
    <s v="PHBAO"/>
    <s v="f"/>
    <s v="f"/>
    <s v="C"/>
    <s v="C"/>
    <n v="0"/>
    <n v="0"/>
    <n v="0"/>
    <n v="0"/>
    <n v="0"/>
    <n v="0"/>
    <n v="301"/>
    <n v="301"/>
    <n v="301"/>
    <x v="2"/>
    <x v="20"/>
    <x v="20"/>
    <x v="20"/>
    <x v="53"/>
    <x v="2"/>
    <s v="6034"/>
    <n v="6034"/>
  </r>
  <r>
    <x v="201"/>
    <x v="201"/>
    <s v="Elementary School"/>
    <s v="PHBAO"/>
    <s v="f"/>
    <s v="f"/>
    <s v="NW"/>
    <s v="NW"/>
    <n v="37"/>
    <n v="0"/>
    <n v="0"/>
    <n v="0"/>
    <n v="33"/>
    <n v="0"/>
    <n v="621"/>
    <n v="658"/>
    <n v="691"/>
    <x v="2"/>
    <x v="20"/>
    <x v="20"/>
    <x v="20"/>
    <x v="53"/>
    <x v="2"/>
    <s v="6034"/>
    <n v="6034"/>
  </r>
  <r>
    <x v="202"/>
    <x v="202"/>
    <s v="Elementary School"/>
    <s v="PHBAO"/>
    <s v="f"/>
    <s v="f"/>
    <s v="NE"/>
    <s v="NE"/>
    <n v="30"/>
    <n v="0"/>
    <n v="0"/>
    <n v="8"/>
    <n v="0"/>
    <n v="31"/>
    <n v="473"/>
    <n v="503"/>
    <n v="542"/>
    <x v="2"/>
    <x v="20"/>
    <x v="20"/>
    <x v="20"/>
    <x v="53"/>
    <x v="2"/>
    <s v="6034"/>
    <n v="6034"/>
  </r>
  <r>
    <x v="203"/>
    <x v="203"/>
    <s v="Elementary School"/>
    <s v="Desegregated/Receiver"/>
    <s v="f"/>
    <s v="f"/>
    <s v="NW"/>
    <s v="NW"/>
    <n v="39"/>
    <n v="0"/>
    <n v="0"/>
    <n v="0"/>
    <n v="0"/>
    <n v="0"/>
    <n v="357"/>
    <n v="396"/>
    <n v="396"/>
    <x v="2"/>
    <x v="20"/>
    <x v="20"/>
    <x v="20"/>
    <x v="53"/>
    <x v="2"/>
    <s v="6034"/>
    <n v="6034"/>
  </r>
  <r>
    <x v="204"/>
    <x v="204"/>
    <s v="Elementary School"/>
    <s v="PHBAO"/>
    <s v="t"/>
    <s v="f"/>
    <s v="NW"/>
    <s v="NW"/>
    <n v="0"/>
    <n v="0"/>
    <n v="0"/>
    <n v="0"/>
    <n v="0"/>
    <n v="0"/>
    <n v="266"/>
    <n v="266"/>
    <n v="266"/>
    <x v="2"/>
    <x v="20"/>
    <x v="20"/>
    <x v="20"/>
    <x v="53"/>
    <x v="2"/>
    <s v="6034"/>
    <n v="6034"/>
  </r>
  <r>
    <x v="205"/>
    <x v="205"/>
    <s v="Elementary School"/>
    <s v="Desegregated/Receiver"/>
    <s v="t"/>
    <s v="f"/>
    <s v="NW"/>
    <s v="NW"/>
    <n v="9"/>
    <n v="0"/>
    <n v="0"/>
    <n v="0"/>
    <n v="0"/>
    <n v="0"/>
    <n v="544"/>
    <n v="553"/>
    <n v="553"/>
    <x v="2"/>
    <x v="20"/>
    <x v="20"/>
    <x v="20"/>
    <x v="53"/>
    <x v="2"/>
    <s v="6034"/>
    <n v="6034"/>
  </r>
  <r>
    <x v="206"/>
    <x v="206"/>
    <s v="Elementary School"/>
    <s v="Desegregated/Receiver"/>
    <s v="f"/>
    <s v="f"/>
    <s v="NE"/>
    <s v="NE"/>
    <n v="36"/>
    <n v="0"/>
    <n v="0"/>
    <n v="15"/>
    <n v="0"/>
    <n v="19"/>
    <n v="646"/>
    <n v="682"/>
    <n v="716"/>
    <x v="2"/>
    <x v="20"/>
    <x v="20"/>
    <x v="20"/>
    <x v="53"/>
    <x v="2"/>
    <s v="6034"/>
    <n v="6034"/>
  </r>
  <r>
    <x v="207"/>
    <x v="207"/>
    <s v="Elementary School"/>
    <s v="PHBAO"/>
    <s v="f"/>
    <s v="f"/>
    <s v="S"/>
    <s v="S"/>
    <n v="30"/>
    <n v="0"/>
    <n v="0"/>
    <n v="0"/>
    <n v="0"/>
    <n v="22"/>
    <n v="471"/>
    <n v="501"/>
    <n v="523"/>
    <x v="2"/>
    <x v="20"/>
    <x v="20"/>
    <x v="20"/>
    <x v="53"/>
    <x v="2"/>
    <s v="6034"/>
    <n v="6034"/>
  </r>
  <r>
    <x v="208"/>
    <x v="208"/>
    <s v="Elementary School"/>
    <s v="PHBAO"/>
    <s v="f"/>
    <s v="f"/>
    <s v="E"/>
    <s v="E"/>
    <n v="29"/>
    <n v="0"/>
    <n v="0"/>
    <n v="0"/>
    <n v="0"/>
    <n v="28"/>
    <n v="679"/>
    <n v="708"/>
    <n v="736"/>
    <x v="2"/>
    <x v="20"/>
    <x v="20"/>
    <x v="20"/>
    <x v="53"/>
    <x v="2"/>
    <s v="6034"/>
    <n v="6034"/>
  </r>
  <r>
    <x v="209"/>
    <x v="209"/>
    <s v="Elementary School"/>
    <s v="PHBAO"/>
    <s v="f"/>
    <s v="f"/>
    <s v="E"/>
    <s v="E"/>
    <n v="34"/>
    <n v="0"/>
    <n v="0"/>
    <n v="7"/>
    <n v="0"/>
    <n v="22"/>
    <n v="651"/>
    <n v="685"/>
    <n v="714"/>
    <x v="2"/>
    <x v="20"/>
    <x v="20"/>
    <x v="20"/>
    <x v="53"/>
    <x v="2"/>
    <s v="6034"/>
    <n v="6034"/>
  </r>
  <r>
    <x v="210"/>
    <x v="210"/>
    <s v="Elementary School"/>
    <s v="PHBAO"/>
    <s v="f"/>
    <s v="f"/>
    <s v="NE"/>
    <s v="NE"/>
    <n v="29"/>
    <n v="0"/>
    <n v="0"/>
    <n v="0"/>
    <n v="0"/>
    <n v="23"/>
    <n v="702"/>
    <n v="731"/>
    <n v="754"/>
    <x v="2"/>
    <x v="20"/>
    <x v="20"/>
    <x v="20"/>
    <x v="53"/>
    <x v="2"/>
    <s v="6034"/>
    <n v="6034"/>
  </r>
  <r>
    <x v="211"/>
    <x v="211"/>
    <s v="Elementary School"/>
    <s v="Desegregated/Receiver"/>
    <s v="f"/>
    <s v="f"/>
    <s v="W"/>
    <s v="W"/>
    <n v="0"/>
    <n v="0"/>
    <n v="0"/>
    <n v="0"/>
    <n v="0"/>
    <n v="0"/>
    <n v="441"/>
    <n v="441"/>
    <n v="441"/>
    <x v="2"/>
    <x v="20"/>
    <x v="20"/>
    <x v="20"/>
    <x v="53"/>
    <x v="2"/>
    <s v="6034"/>
    <n v="6034"/>
  </r>
  <r>
    <x v="212"/>
    <x v="212"/>
    <s v="Elementary School"/>
    <s v="PHBAO"/>
    <s v="f"/>
    <s v="f"/>
    <s v="E"/>
    <s v="E"/>
    <n v="52"/>
    <n v="0"/>
    <n v="0"/>
    <n v="13"/>
    <n v="0"/>
    <n v="22"/>
    <n v="401"/>
    <n v="453"/>
    <n v="488"/>
    <x v="2"/>
    <x v="20"/>
    <x v="20"/>
    <x v="20"/>
    <x v="53"/>
    <x v="2"/>
    <s v="6034"/>
    <n v="6034"/>
  </r>
  <r>
    <x v="213"/>
    <x v="213"/>
    <s v="Elementary School"/>
    <s v="PHBAO"/>
    <s v="f"/>
    <s v="f"/>
    <s v="NE"/>
    <s v="NE"/>
    <n v="35"/>
    <n v="0"/>
    <n v="0"/>
    <n v="16"/>
    <n v="45"/>
    <n v="19"/>
    <n v="542"/>
    <n v="577"/>
    <n v="657"/>
    <x v="2"/>
    <x v="20"/>
    <x v="20"/>
    <x v="20"/>
    <x v="53"/>
    <x v="2"/>
    <s v="6034"/>
    <n v="6034"/>
  </r>
  <r>
    <x v="214"/>
    <x v="214"/>
    <s v="Elementary School"/>
    <s v="PHBAO"/>
    <s v="f"/>
    <s v="f"/>
    <s v="S"/>
    <s v="S"/>
    <n v="24"/>
    <n v="0"/>
    <n v="0"/>
    <n v="0"/>
    <n v="0"/>
    <n v="24"/>
    <n v="459"/>
    <n v="483"/>
    <n v="507"/>
    <x v="2"/>
    <x v="20"/>
    <x v="20"/>
    <x v="20"/>
    <x v="53"/>
    <x v="2"/>
    <s v="6034"/>
    <n v="6034"/>
  </r>
  <r>
    <x v="215"/>
    <x v="215"/>
    <s v="Elementary School"/>
    <s v="PHBAO"/>
    <s v="f"/>
    <s v="f"/>
    <s v="W"/>
    <s v="W"/>
    <n v="15"/>
    <n v="0"/>
    <n v="0"/>
    <n v="0"/>
    <n v="0"/>
    <n v="20"/>
    <n v="295"/>
    <n v="310"/>
    <n v="330"/>
    <x v="2"/>
    <x v="20"/>
    <x v="20"/>
    <x v="20"/>
    <x v="53"/>
    <x v="2"/>
    <s v="6034"/>
    <n v="6034"/>
  </r>
  <r>
    <x v="216"/>
    <x v="216"/>
    <s v="Elementary School"/>
    <s v="PHBAO"/>
    <s v="f"/>
    <s v="f"/>
    <s v="W"/>
    <s v="W"/>
    <n v="23"/>
    <n v="0"/>
    <n v="0"/>
    <n v="3"/>
    <n v="0"/>
    <n v="14"/>
    <n v="275"/>
    <n v="298"/>
    <n v="315"/>
    <x v="2"/>
    <x v="20"/>
    <x v="20"/>
    <x v="20"/>
    <x v="53"/>
    <x v="2"/>
    <s v="6034"/>
    <n v="6034"/>
  </r>
  <r>
    <x v="217"/>
    <x v="217"/>
    <s v="Elementary School"/>
    <s v="PHBAO"/>
    <s v="f"/>
    <s v="f"/>
    <s v="W"/>
    <s v="W"/>
    <n v="51"/>
    <n v="0"/>
    <n v="0"/>
    <n v="12"/>
    <n v="0"/>
    <n v="46"/>
    <n v="744"/>
    <n v="795"/>
    <n v="853"/>
    <x v="2"/>
    <x v="20"/>
    <x v="20"/>
    <x v="20"/>
    <x v="53"/>
    <x v="2"/>
    <s v="6034"/>
    <n v="6034"/>
  </r>
  <r>
    <x v="218"/>
    <x v="218"/>
    <s v="Elementary School"/>
    <s v="PHBAO"/>
    <s v="f"/>
    <s v="f"/>
    <s v="S"/>
    <s v="S"/>
    <n v="15"/>
    <n v="0"/>
    <n v="0"/>
    <n v="4"/>
    <n v="0"/>
    <n v="0"/>
    <n v="473"/>
    <n v="488"/>
    <n v="492"/>
    <x v="2"/>
    <x v="20"/>
    <x v="20"/>
    <x v="20"/>
    <x v="53"/>
    <x v="2"/>
    <s v="6034"/>
    <n v="6034"/>
  </r>
  <r>
    <x v="219"/>
    <x v="219"/>
    <s v="Elementary School"/>
    <s v="PHBAO"/>
    <s v="f"/>
    <s v="f"/>
    <s v="NE"/>
    <s v="NE"/>
    <n v="21"/>
    <n v="0"/>
    <n v="0"/>
    <n v="35"/>
    <n v="0"/>
    <n v="16"/>
    <n v="422"/>
    <n v="443"/>
    <n v="494"/>
    <x v="2"/>
    <x v="20"/>
    <x v="20"/>
    <x v="20"/>
    <x v="53"/>
    <x v="2"/>
    <s v="6034"/>
    <n v="6034"/>
  </r>
  <r>
    <x v="220"/>
    <x v="220"/>
    <s v="Elementary School"/>
    <s v="PHBAO"/>
    <s v="f"/>
    <s v="f"/>
    <s v="E"/>
    <s v="E"/>
    <n v="27"/>
    <n v="0"/>
    <n v="0"/>
    <n v="0"/>
    <n v="26"/>
    <n v="13"/>
    <n v="482"/>
    <n v="509"/>
    <n v="548"/>
    <x v="2"/>
    <x v="20"/>
    <x v="20"/>
    <x v="20"/>
    <x v="53"/>
    <x v="2"/>
    <s v="6034"/>
    <n v="6034"/>
  </r>
  <r>
    <x v="221"/>
    <x v="221"/>
    <s v="Elementary School"/>
    <s v="PHBAO"/>
    <s v="f"/>
    <s v="f"/>
    <s v="E"/>
    <s v="E"/>
    <n v="31"/>
    <n v="0"/>
    <n v="0"/>
    <n v="17"/>
    <n v="0"/>
    <n v="20"/>
    <n v="455"/>
    <n v="486"/>
    <n v="523"/>
    <x v="2"/>
    <x v="20"/>
    <x v="20"/>
    <x v="20"/>
    <x v="53"/>
    <x v="2"/>
    <s v="6034"/>
    <n v="6034"/>
  </r>
  <r>
    <x v="222"/>
    <x v="222"/>
    <s v="Elementary School"/>
    <s v="PHBAO"/>
    <s v="f"/>
    <s v="f"/>
    <s v="C"/>
    <s v="C"/>
    <n v="6"/>
    <n v="0"/>
    <n v="0"/>
    <n v="0"/>
    <n v="0"/>
    <n v="24"/>
    <n v="218"/>
    <n v="224"/>
    <n v="248"/>
    <x v="2"/>
    <x v="20"/>
    <x v="20"/>
    <x v="20"/>
    <x v="53"/>
    <x v="2"/>
    <s v="6034"/>
    <n v="6034"/>
  </r>
  <r>
    <x v="223"/>
    <x v="223"/>
    <s v="Elementary School"/>
    <s v="PHBAO"/>
    <s v="f"/>
    <s v="f"/>
    <s v="E"/>
    <s v="E"/>
    <n v="41"/>
    <n v="0"/>
    <n v="0"/>
    <n v="22"/>
    <n v="0"/>
    <n v="24"/>
    <n v="620"/>
    <n v="661"/>
    <n v="707"/>
    <x v="2"/>
    <x v="20"/>
    <x v="20"/>
    <x v="20"/>
    <x v="53"/>
    <x v="2"/>
    <s v="6034"/>
    <n v="6034"/>
  </r>
  <r>
    <x v="224"/>
    <x v="224"/>
    <s v="Elementary School"/>
    <s v="PHBAO"/>
    <s v="f"/>
    <s v="f"/>
    <s v="E"/>
    <s v="E"/>
    <n v="72"/>
    <n v="0"/>
    <n v="0"/>
    <n v="17"/>
    <n v="0"/>
    <n v="66"/>
    <n v="921"/>
    <n v="993"/>
    <n v="1076"/>
    <x v="2"/>
    <x v="20"/>
    <x v="20"/>
    <x v="20"/>
    <x v="53"/>
    <x v="2"/>
    <s v="6034"/>
    <n v="6034"/>
  </r>
  <r>
    <x v="225"/>
    <x v="225"/>
    <s v="Elementary School"/>
    <s v="PHBAO"/>
    <s v="f"/>
    <s v="f"/>
    <s v="C"/>
    <s v="C"/>
    <n v="21"/>
    <n v="0"/>
    <n v="0"/>
    <n v="27"/>
    <n v="0"/>
    <n v="40"/>
    <n v="673"/>
    <n v="694"/>
    <n v="761"/>
    <x v="2"/>
    <x v="20"/>
    <x v="20"/>
    <x v="20"/>
    <x v="53"/>
    <x v="2"/>
    <s v="6034"/>
    <n v="6034"/>
  </r>
  <r>
    <x v="226"/>
    <x v="226"/>
    <s v="Elementary School"/>
    <s v="PHBAO"/>
    <s v="f"/>
    <s v="f"/>
    <s v="W"/>
    <s v="W"/>
    <n v="16"/>
    <n v="0"/>
    <n v="0"/>
    <n v="0"/>
    <n v="0"/>
    <n v="22"/>
    <n v="165"/>
    <n v="181"/>
    <n v="203"/>
    <x v="2"/>
    <x v="20"/>
    <x v="20"/>
    <x v="20"/>
    <x v="53"/>
    <x v="2"/>
    <s v="6034"/>
    <n v="6034"/>
  </r>
  <r>
    <x v="227"/>
    <x v="227"/>
    <s v="Elementary School"/>
    <s v="PHBAO"/>
    <s v="f"/>
    <s v="f"/>
    <s v="E"/>
    <s v="E"/>
    <n v="26"/>
    <n v="0"/>
    <n v="0"/>
    <n v="0"/>
    <n v="0"/>
    <n v="0"/>
    <n v="447"/>
    <n v="473"/>
    <n v="473"/>
    <x v="2"/>
    <x v="20"/>
    <x v="20"/>
    <x v="20"/>
    <x v="53"/>
    <x v="2"/>
    <s v="6034"/>
    <n v="6034"/>
  </r>
  <r>
    <x v="228"/>
    <x v="228"/>
    <s v="Primary Center"/>
    <s v="PHBAO"/>
    <s v="f"/>
    <s v="f"/>
    <s v="E"/>
    <s v="E"/>
    <n v="1"/>
    <n v="0"/>
    <n v="0"/>
    <n v="0"/>
    <n v="0"/>
    <n v="24"/>
    <n v="224"/>
    <n v="225"/>
    <n v="249"/>
    <x v="2"/>
    <x v="20"/>
    <x v="20"/>
    <x v="20"/>
    <x v="53"/>
    <x v="2"/>
    <s v="6034"/>
    <n v="6034"/>
  </r>
  <r>
    <x v="229"/>
    <x v="229"/>
    <s v="Elementary School"/>
    <s v="Desegregated/Receiver"/>
    <s v="f"/>
    <s v="f"/>
    <s v="C"/>
    <s v="C"/>
    <n v="0"/>
    <n v="0"/>
    <n v="0"/>
    <n v="0"/>
    <n v="0"/>
    <n v="0"/>
    <n v="493"/>
    <n v="493"/>
    <n v="493"/>
    <x v="2"/>
    <x v="20"/>
    <x v="20"/>
    <x v="20"/>
    <x v="53"/>
    <x v="2"/>
    <s v="6034"/>
    <n v="6034"/>
  </r>
  <r>
    <x v="230"/>
    <x v="230"/>
    <s v="Elementary School"/>
    <s v="PHBAO"/>
    <s v="f"/>
    <s v="f"/>
    <s v="S"/>
    <s v="S"/>
    <n v="48"/>
    <n v="0"/>
    <n v="0"/>
    <n v="0"/>
    <n v="0"/>
    <n v="24"/>
    <n v="447"/>
    <n v="495"/>
    <n v="519"/>
    <x v="2"/>
    <x v="20"/>
    <x v="20"/>
    <x v="20"/>
    <x v="53"/>
    <x v="2"/>
    <s v="6034"/>
    <n v="6034"/>
  </r>
  <r>
    <x v="231"/>
    <x v="231"/>
    <s v="Primary Center"/>
    <s v="PHBAO"/>
    <s v="f"/>
    <s v="f"/>
    <s v="S"/>
    <s v="S"/>
    <n v="0"/>
    <n v="0"/>
    <n v="0"/>
    <n v="0"/>
    <n v="0"/>
    <n v="24"/>
    <n v="211"/>
    <n v="211"/>
    <n v="235"/>
    <x v="2"/>
    <x v="20"/>
    <x v="20"/>
    <x v="20"/>
    <x v="53"/>
    <x v="2"/>
    <s v="6034"/>
    <n v="6034"/>
  </r>
  <r>
    <x v="232"/>
    <x v="232"/>
    <s v="Elementary School"/>
    <s v="PHBAO"/>
    <s v="f"/>
    <s v="f"/>
    <s v="NW"/>
    <s v="NW"/>
    <n v="11"/>
    <n v="0"/>
    <n v="0"/>
    <n v="0"/>
    <n v="32"/>
    <n v="17"/>
    <n v="408"/>
    <n v="419"/>
    <n v="468"/>
    <x v="2"/>
    <x v="20"/>
    <x v="20"/>
    <x v="20"/>
    <x v="53"/>
    <x v="2"/>
    <s v="6034"/>
    <n v="6034"/>
  </r>
  <r>
    <x v="233"/>
    <x v="233"/>
    <s v="Elementary School"/>
    <s v="PHBAO"/>
    <s v="f"/>
    <s v="f"/>
    <s v="S"/>
    <s v="S"/>
    <n v="16"/>
    <n v="0"/>
    <n v="0"/>
    <n v="0"/>
    <n v="0"/>
    <n v="24"/>
    <n v="496"/>
    <n v="512"/>
    <n v="536"/>
    <x v="2"/>
    <x v="20"/>
    <x v="20"/>
    <x v="20"/>
    <x v="53"/>
    <x v="2"/>
    <s v="6034"/>
    <n v="6034"/>
  </r>
  <r>
    <x v="234"/>
    <x v="234"/>
    <s v="Elementary School"/>
    <s v="PHBAO"/>
    <s v="f"/>
    <s v="f"/>
    <s v="NW"/>
    <s v="NW"/>
    <n v="0"/>
    <n v="0"/>
    <n v="0"/>
    <n v="8"/>
    <n v="0"/>
    <n v="19"/>
    <n v="342"/>
    <n v="342"/>
    <n v="369"/>
    <x v="2"/>
    <x v="20"/>
    <x v="20"/>
    <x v="20"/>
    <x v="53"/>
    <x v="2"/>
    <s v="6034"/>
    <n v="6034"/>
  </r>
  <r>
    <x v="235"/>
    <x v="235"/>
    <s v="Elementary School"/>
    <s v="Desegregated/Receiver"/>
    <s v="f"/>
    <s v="f"/>
    <s v="W"/>
    <s v="W"/>
    <n v="0"/>
    <n v="0"/>
    <n v="0"/>
    <n v="0"/>
    <n v="36"/>
    <n v="0"/>
    <n v="410"/>
    <n v="410"/>
    <n v="446"/>
    <x v="2"/>
    <x v="20"/>
    <x v="20"/>
    <x v="20"/>
    <x v="53"/>
    <x v="2"/>
    <s v="6034"/>
    <n v="6034"/>
  </r>
  <r>
    <x v="236"/>
    <x v="236"/>
    <s v="Magnet School - ELEM"/>
    <s v="Magnet 2"/>
    <s v="f"/>
    <s v="f"/>
    <s v="C"/>
    <s v="C"/>
    <n v="0"/>
    <n v="0"/>
    <n v="0"/>
    <n v="8"/>
    <n v="0"/>
    <n v="23"/>
    <n v="313"/>
    <n v="313"/>
    <n v="344"/>
    <x v="2"/>
    <x v="20"/>
    <x v="20"/>
    <x v="20"/>
    <x v="53"/>
    <x v="2"/>
    <s v="6034"/>
    <n v="6034"/>
  </r>
  <r>
    <x v="237"/>
    <x v="237"/>
    <s v="Elementary School"/>
    <s v="PHBAO"/>
    <s v="f"/>
    <s v="f"/>
    <s v="E"/>
    <s v="E"/>
    <n v="55"/>
    <n v="0"/>
    <n v="0"/>
    <n v="0"/>
    <n v="46"/>
    <n v="22"/>
    <n v="558"/>
    <n v="613"/>
    <n v="681"/>
    <x v="2"/>
    <x v="20"/>
    <x v="20"/>
    <x v="20"/>
    <x v="53"/>
    <x v="2"/>
    <s v="6034"/>
    <n v="6034"/>
  </r>
  <r>
    <x v="238"/>
    <x v="238"/>
    <s v="Elementary School"/>
    <s v="PHBAO"/>
    <s v="f"/>
    <s v="f"/>
    <s v="NW"/>
    <s v="NW"/>
    <n v="27"/>
    <n v="0"/>
    <n v="0"/>
    <n v="0"/>
    <n v="48"/>
    <n v="0"/>
    <n v="305"/>
    <n v="332"/>
    <n v="380"/>
    <x v="2"/>
    <x v="20"/>
    <x v="20"/>
    <x v="20"/>
    <x v="53"/>
    <x v="2"/>
    <s v="6034"/>
    <n v="6034"/>
  </r>
  <r>
    <x v="239"/>
    <x v="239"/>
    <s v="Elementary School"/>
    <s v="PHBAO"/>
    <s v="f"/>
    <s v="f"/>
    <s v="NW"/>
    <s v="NW"/>
    <n v="13"/>
    <n v="0"/>
    <n v="0"/>
    <n v="19"/>
    <n v="0"/>
    <n v="24"/>
    <n v="480"/>
    <n v="493"/>
    <n v="536"/>
    <x v="2"/>
    <x v="20"/>
    <x v="20"/>
    <x v="20"/>
    <x v="53"/>
    <x v="2"/>
    <s v="6034"/>
    <n v="6034"/>
  </r>
  <r>
    <x v="240"/>
    <x v="240"/>
    <s v="Elementary School"/>
    <s v="PHBAO"/>
    <s v="f"/>
    <s v="f"/>
    <s v="C"/>
    <s v="C"/>
    <n v="15"/>
    <n v="0"/>
    <n v="0"/>
    <n v="6"/>
    <n v="0"/>
    <n v="16"/>
    <n v="314"/>
    <n v="329"/>
    <n v="351"/>
    <x v="2"/>
    <x v="20"/>
    <x v="20"/>
    <x v="20"/>
    <x v="53"/>
    <x v="2"/>
    <s v="6034"/>
    <n v="6034"/>
  </r>
  <r>
    <x v="241"/>
    <x v="241"/>
    <s v="Elementary School"/>
    <s v="PHBAO"/>
    <s v="f"/>
    <s v="f"/>
    <s v="NW"/>
    <s v="NW"/>
    <n v="23"/>
    <n v="0"/>
    <n v="0"/>
    <n v="17"/>
    <n v="0"/>
    <n v="0"/>
    <n v="434"/>
    <n v="457"/>
    <n v="474"/>
    <x v="2"/>
    <x v="20"/>
    <x v="20"/>
    <x v="20"/>
    <x v="53"/>
    <x v="2"/>
    <s v="6034"/>
    <n v="6034"/>
  </r>
  <r>
    <x v="242"/>
    <x v="242"/>
    <s v="Elementary School"/>
    <s v="PHBAO"/>
    <s v="f"/>
    <s v="f"/>
    <s v="C"/>
    <s v="C"/>
    <n v="1"/>
    <n v="0"/>
    <n v="0"/>
    <n v="2"/>
    <n v="0"/>
    <n v="0"/>
    <n v="310"/>
    <n v="311"/>
    <n v="313"/>
    <x v="2"/>
    <x v="20"/>
    <x v="20"/>
    <x v="20"/>
    <x v="53"/>
    <x v="2"/>
    <s v="6034"/>
    <n v="6034"/>
  </r>
  <r>
    <x v="243"/>
    <x v="243"/>
    <s v="Elementary School"/>
    <s v="PHBAO"/>
    <s v="f"/>
    <s v="f"/>
    <s v="NE"/>
    <s v="NE"/>
    <n v="35"/>
    <n v="0"/>
    <n v="0"/>
    <n v="0"/>
    <n v="0"/>
    <n v="19"/>
    <n v="240"/>
    <n v="275"/>
    <n v="294"/>
    <x v="2"/>
    <x v="20"/>
    <x v="20"/>
    <x v="20"/>
    <x v="53"/>
    <x v="2"/>
    <s v="6034"/>
    <n v="6034"/>
  </r>
  <r>
    <x v="244"/>
    <x v="244"/>
    <s v="Elementary School"/>
    <s v="PHBAO"/>
    <s v="f"/>
    <s v="f"/>
    <s v="S"/>
    <s v="S"/>
    <n v="17"/>
    <n v="0"/>
    <n v="0"/>
    <n v="7"/>
    <n v="0"/>
    <n v="23"/>
    <n v="712"/>
    <n v="729"/>
    <n v="759"/>
    <x v="2"/>
    <x v="20"/>
    <x v="20"/>
    <x v="20"/>
    <x v="53"/>
    <x v="2"/>
    <s v="6034"/>
    <n v="6034"/>
  </r>
  <r>
    <x v="245"/>
    <x v="245"/>
    <s v="Elementary School"/>
    <s v="PHBAO"/>
    <s v="t"/>
    <s v="f"/>
    <s v="NW"/>
    <s v="NW"/>
    <n v="16"/>
    <n v="0"/>
    <n v="0"/>
    <n v="18"/>
    <n v="41"/>
    <n v="0"/>
    <n v="411"/>
    <n v="427"/>
    <n v="486"/>
    <x v="2"/>
    <x v="20"/>
    <x v="20"/>
    <x v="20"/>
    <x v="53"/>
    <x v="2"/>
    <s v="6034"/>
    <n v="6034"/>
  </r>
  <r>
    <x v="246"/>
    <x v="246"/>
    <s v="Elementary School"/>
    <s v="PHBAO"/>
    <s v="f"/>
    <s v="f"/>
    <s v="W"/>
    <s v="W"/>
    <n v="39"/>
    <n v="0"/>
    <n v="0"/>
    <n v="0"/>
    <n v="0"/>
    <n v="65"/>
    <n v="620"/>
    <n v="659"/>
    <n v="724"/>
    <x v="2"/>
    <x v="20"/>
    <x v="20"/>
    <x v="20"/>
    <x v="53"/>
    <x v="2"/>
    <s v="6034"/>
    <n v="6034"/>
  </r>
  <r>
    <x v="247"/>
    <x v="247"/>
    <s v="Elementary School"/>
    <s v="PHBAO"/>
    <s v="f"/>
    <s v="f"/>
    <s v="W"/>
    <s v="W"/>
    <n v="22"/>
    <n v="0"/>
    <n v="0"/>
    <n v="17"/>
    <n v="0"/>
    <n v="0"/>
    <n v="463"/>
    <n v="485"/>
    <n v="502"/>
    <x v="2"/>
    <x v="20"/>
    <x v="20"/>
    <x v="20"/>
    <x v="53"/>
    <x v="2"/>
    <s v="6034"/>
    <n v="6034"/>
  </r>
  <r>
    <x v="248"/>
    <x v="248"/>
    <s v="Elementary School"/>
    <s v="PHBAO"/>
    <s v="f"/>
    <s v="f"/>
    <s v="S"/>
    <s v="S"/>
    <n v="22"/>
    <n v="0"/>
    <n v="0"/>
    <n v="0"/>
    <n v="0"/>
    <n v="35"/>
    <n v="503"/>
    <n v="525"/>
    <n v="560"/>
    <x v="2"/>
    <x v="20"/>
    <x v="20"/>
    <x v="20"/>
    <x v="53"/>
    <x v="2"/>
    <s v="6034"/>
    <n v="6034"/>
  </r>
  <r>
    <x v="249"/>
    <x v="249"/>
    <s v="Elementary School"/>
    <s v="PHBAO"/>
    <s v="f"/>
    <s v="f"/>
    <s v="NE"/>
    <s v="NE"/>
    <n v="27"/>
    <n v="0"/>
    <n v="0"/>
    <n v="27"/>
    <n v="0"/>
    <n v="26"/>
    <n v="472"/>
    <n v="499"/>
    <n v="552"/>
    <x v="2"/>
    <x v="20"/>
    <x v="20"/>
    <x v="20"/>
    <x v="53"/>
    <x v="2"/>
    <s v="6034"/>
    <n v="6034"/>
  </r>
  <r>
    <x v="250"/>
    <x v="250"/>
    <s v="Elementary School"/>
    <s v="PHBAO"/>
    <s v="f"/>
    <s v="f"/>
    <s v="E"/>
    <s v="E"/>
    <n v="21"/>
    <n v="0"/>
    <n v="0"/>
    <n v="0"/>
    <n v="0"/>
    <n v="24"/>
    <n v="362"/>
    <n v="383"/>
    <n v="407"/>
    <x v="2"/>
    <x v="20"/>
    <x v="20"/>
    <x v="20"/>
    <x v="53"/>
    <x v="2"/>
    <s v="6034"/>
    <n v="6034"/>
  </r>
  <r>
    <x v="251"/>
    <x v="251"/>
    <s v="Elementary School"/>
    <s v="PHBAO"/>
    <s v="f"/>
    <s v="f"/>
    <s v="S"/>
    <s v="S"/>
    <n v="31"/>
    <n v="0"/>
    <n v="0"/>
    <n v="0"/>
    <n v="0"/>
    <n v="24"/>
    <n v="750"/>
    <n v="781"/>
    <n v="805"/>
    <x v="2"/>
    <x v="20"/>
    <x v="20"/>
    <x v="20"/>
    <x v="53"/>
    <x v="2"/>
    <s v="6034"/>
    <n v="6034"/>
  </r>
  <r>
    <x v="252"/>
    <x v="252"/>
    <s v="Elementary School"/>
    <s v="PHBAO"/>
    <s v="f"/>
    <s v="f"/>
    <s v="NE"/>
    <s v="NE"/>
    <n v="52"/>
    <n v="0"/>
    <n v="0"/>
    <n v="18"/>
    <n v="39"/>
    <n v="23"/>
    <n v="762"/>
    <n v="814"/>
    <n v="894"/>
    <x v="2"/>
    <x v="20"/>
    <x v="20"/>
    <x v="20"/>
    <x v="53"/>
    <x v="2"/>
    <s v="6034"/>
    <n v="6034"/>
  </r>
  <r>
    <x v="253"/>
    <x v="253"/>
    <s v="Elementary School"/>
    <s v="PHBAO"/>
    <s v="f"/>
    <s v="f"/>
    <s v="S"/>
    <s v="S"/>
    <n v="60"/>
    <n v="0"/>
    <n v="0"/>
    <n v="0"/>
    <n v="0"/>
    <n v="17"/>
    <n v="409"/>
    <n v="469"/>
    <n v="486"/>
    <x v="2"/>
    <x v="20"/>
    <x v="20"/>
    <x v="20"/>
    <x v="53"/>
    <x v="2"/>
    <s v="6034"/>
    <n v="6034"/>
  </r>
  <r>
    <x v="254"/>
    <x v="254"/>
    <s v="Elementary School"/>
    <s v="PHBAO"/>
    <s v="t"/>
    <s v="f"/>
    <s v="NW"/>
    <s v="NW"/>
    <n v="22"/>
    <n v="0"/>
    <n v="0"/>
    <n v="17"/>
    <n v="0"/>
    <n v="0"/>
    <n v="268"/>
    <n v="290"/>
    <n v="307"/>
    <x v="2"/>
    <x v="20"/>
    <x v="20"/>
    <x v="20"/>
    <x v="53"/>
    <x v="2"/>
    <s v="6034"/>
    <n v="6034"/>
  </r>
  <r>
    <x v="255"/>
    <x v="255"/>
    <s v="Elementary School"/>
    <s v="PHBAO"/>
    <s v="f"/>
    <s v="f"/>
    <s v="E"/>
    <s v="E"/>
    <n v="26"/>
    <n v="0"/>
    <n v="0"/>
    <n v="8"/>
    <n v="0"/>
    <n v="17"/>
    <n v="639"/>
    <n v="665"/>
    <n v="690"/>
    <x v="2"/>
    <x v="20"/>
    <x v="20"/>
    <x v="20"/>
    <x v="53"/>
    <x v="2"/>
    <s v="6034"/>
    <n v="6034"/>
  </r>
  <r>
    <x v="256"/>
    <x v="256"/>
    <s v="Elementary School"/>
    <s v="PHBAO"/>
    <s v="f"/>
    <s v="f"/>
    <s v="W"/>
    <s v="W"/>
    <n v="37"/>
    <n v="0"/>
    <n v="0"/>
    <n v="0"/>
    <n v="0"/>
    <n v="0"/>
    <n v="663"/>
    <n v="700"/>
    <n v="700"/>
    <x v="2"/>
    <x v="20"/>
    <x v="20"/>
    <x v="20"/>
    <x v="53"/>
    <x v="2"/>
    <s v="6034"/>
    <n v="6034"/>
  </r>
  <r>
    <x v="257"/>
    <x v="257"/>
    <s v="Elementary School"/>
    <s v="PHBAO"/>
    <s v="f"/>
    <s v="f"/>
    <s v="S"/>
    <s v="S"/>
    <n v="21"/>
    <n v="0"/>
    <n v="0"/>
    <n v="4"/>
    <n v="0"/>
    <n v="24"/>
    <n v="538"/>
    <n v="559"/>
    <n v="587"/>
    <x v="2"/>
    <x v="20"/>
    <x v="20"/>
    <x v="20"/>
    <x v="53"/>
    <x v="2"/>
    <s v="6034"/>
    <n v="6034"/>
  </r>
  <r>
    <x v="258"/>
    <x v="258"/>
    <s v="Elementary School"/>
    <s v="PHBAO"/>
    <s v="f"/>
    <s v="f"/>
    <s v="NE"/>
    <s v="NE"/>
    <n v="23"/>
    <n v="0"/>
    <n v="0"/>
    <n v="0"/>
    <n v="0"/>
    <n v="24"/>
    <n v="363"/>
    <n v="386"/>
    <n v="410"/>
    <x v="2"/>
    <x v="20"/>
    <x v="20"/>
    <x v="20"/>
    <x v="53"/>
    <x v="2"/>
    <s v="6034"/>
    <n v="6034"/>
  </r>
  <r>
    <x v="259"/>
    <x v="259"/>
    <s v="Elementary School"/>
    <s v="PHBAO"/>
    <s v="f"/>
    <s v="f"/>
    <s v="E"/>
    <s v="E"/>
    <n v="17"/>
    <n v="0"/>
    <n v="0"/>
    <n v="8"/>
    <n v="0"/>
    <n v="21"/>
    <n v="380"/>
    <n v="397"/>
    <n v="426"/>
    <x v="2"/>
    <x v="20"/>
    <x v="20"/>
    <x v="20"/>
    <x v="53"/>
    <x v="2"/>
    <s v="6034"/>
    <n v="6034"/>
  </r>
  <r>
    <x v="260"/>
    <x v="260"/>
    <s v="Elementary School"/>
    <s v="PHBAO"/>
    <s v="f"/>
    <s v="f"/>
    <s v="NW"/>
    <s v="NW"/>
    <n v="29"/>
    <n v="0"/>
    <n v="0"/>
    <n v="12"/>
    <n v="44"/>
    <n v="22"/>
    <n v="658"/>
    <n v="687"/>
    <n v="765"/>
    <x v="2"/>
    <x v="20"/>
    <x v="20"/>
    <x v="20"/>
    <x v="53"/>
    <x v="2"/>
    <s v="6034"/>
    <n v="6034"/>
  </r>
  <r>
    <x v="261"/>
    <x v="261"/>
    <s v="Magnet School - ELEM"/>
    <s v="Magnet 2"/>
    <s v="f"/>
    <s v="f"/>
    <s v="NW"/>
    <s v="NW"/>
    <n v="20"/>
    <n v="0"/>
    <n v="0"/>
    <n v="11"/>
    <n v="0"/>
    <n v="0"/>
    <n v="565"/>
    <n v="585"/>
    <n v="596"/>
    <x v="2"/>
    <x v="20"/>
    <x v="20"/>
    <x v="20"/>
    <x v="53"/>
    <x v="2"/>
    <s v="6034"/>
    <n v="6034"/>
  </r>
  <r>
    <x v="262"/>
    <x v="262"/>
    <s v="Elementary School"/>
    <s v="PHBAO"/>
    <s v="f"/>
    <s v="f"/>
    <s v="S"/>
    <s v="S"/>
    <n v="24"/>
    <n v="0"/>
    <n v="0"/>
    <n v="12"/>
    <n v="0"/>
    <n v="18"/>
    <n v="548"/>
    <n v="572"/>
    <n v="602"/>
    <x v="2"/>
    <x v="20"/>
    <x v="20"/>
    <x v="20"/>
    <x v="53"/>
    <x v="2"/>
    <s v="6034"/>
    <n v="6034"/>
  </r>
  <r>
    <x v="263"/>
    <x v="263"/>
    <s v="Elementary School"/>
    <s v="Desegregated/Receiver"/>
    <s v="t"/>
    <s v="f"/>
    <s v="NW"/>
    <s v="NW"/>
    <n v="14"/>
    <n v="0"/>
    <n v="0"/>
    <n v="10"/>
    <n v="0"/>
    <n v="0"/>
    <n v="398"/>
    <n v="412"/>
    <n v="422"/>
    <x v="2"/>
    <x v="20"/>
    <x v="20"/>
    <x v="20"/>
    <x v="53"/>
    <x v="2"/>
    <s v="6034"/>
    <n v="6034"/>
  </r>
  <r>
    <x v="264"/>
    <x v="264"/>
    <s v="Elementary School"/>
    <s v="PHBAO"/>
    <s v="f"/>
    <s v="f"/>
    <s v="NE"/>
    <s v="NE"/>
    <n v="32"/>
    <n v="0"/>
    <n v="0"/>
    <n v="0"/>
    <n v="43"/>
    <n v="22"/>
    <n v="697"/>
    <n v="729"/>
    <n v="794"/>
    <x v="2"/>
    <x v="20"/>
    <x v="20"/>
    <x v="20"/>
    <x v="53"/>
    <x v="2"/>
    <s v="6034"/>
    <n v="6034"/>
  </r>
  <r>
    <x v="265"/>
    <x v="265"/>
    <s v="Elementary School"/>
    <s v="PHBAO"/>
    <s v="f"/>
    <s v="f"/>
    <s v="E"/>
    <s v="E"/>
    <n v="35"/>
    <n v="0"/>
    <n v="0"/>
    <n v="0"/>
    <n v="0"/>
    <n v="24"/>
    <n v="546"/>
    <n v="581"/>
    <n v="605"/>
    <x v="2"/>
    <x v="20"/>
    <x v="20"/>
    <x v="20"/>
    <x v="53"/>
    <x v="2"/>
    <s v="6034"/>
    <n v="6034"/>
  </r>
  <r>
    <x v="266"/>
    <x v="266"/>
    <s v="Elementary School"/>
    <s v="PHBAO"/>
    <s v="f"/>
    <s v="f"/>
    <s v="NE"/>
    <s v="NE"/>
    <n v="32"/>
    <n v="0"/>
    <n v="0"/>
    <n v="2"/>
    <n v="0"/>
    <n v="22"/>
    <n v="436"/>
    <n v="468"/>
    <n v="492"/>
    <x v="2"/>
    <x v="20"/>
    <x v="20"/>
    <x v="20"/>
    <x v="53"/>
    <x v="2"/>
    <s v="6034"/>
    <n v="6034"/>
  </r>
  <r>
    <x v="267"/>
    <x v="267"/>
    <s v="Elementary School"/>
    <s v="PHBAO"/>
    <s v="f"/>
    <s v="f"/>
    <s v="W"/>
    <s v="W"/>
    <n v="37"/>
    <n v="0"/>
    <n v="0"/>
    <n v="10"/>
    <n v="0"/>
    <n v="13"/>
    <n v="515"/>
    <n v="552"/>
    <n v="575"/>
    <x v="2"/>
    <x v="20"/>
    <x v="20"/>
    <x v="20"/>
    <x v="53"/>
    <x v="2"/>
    <s v="6034"/>
    <n v="6034"/>
  </r>
  <r>
    <x v="268"/>
    <x v="268"/>
    <s v="Elementary School"/>
    <s v="PHBAO"/>
    <s v="f"/>
    <s v="f"/>
    <s v="E"/>
    <s v="E"/>
    <n v="4"/>
    <n v="0"/>
    <n v="0"/>
    <n v="15"/>
    <n v="0"/>
    <n v="0"/>
    <n v="135"/>
    <n v="139"/>
    <n v="154"/>
    <x v="2"/>
    <x v="20"/>
    <x v="20"/>
    <x v="20"/>
    <x v="53"/>
    <x v="2"/>
    <s v="6034"/>
    <n v="6034"/>
  </r>
  <r>
    <x v="269"/>
    <x v="269"/>
    <s v="Elementary School"/>
    <s v="PHBAO"/>
    <s v="f"/>
    <s v="f"/>
    <s v="C"/>
    <s v="C"/>
    <n v="55"/>
    <n v="0"/>
    <n v="0"/>
    <n v="0"/>
    <n v="0"/>
    <n v="23"/>
    <n v="541"/>
    <n v="596"/>
    <n v="619"/>
    <x v="2"/>
    <x v="20"/>
    <x v="20"/>
    <x v="20"/>
    <x v="53"/>
    <x v="2"/>
    <s v="6034"/>
    <n v="6034"/>
  </r>
  <r>
    <x v="270"/>
    <x v="270"/>
    <s v="Elementary School"/>
    <s v="PHBAO"/>
    <s v="f"/>
    <s v="f"/>
    <s v="E"/>
    <s v="E"/>
    <n v="0"/>
    <n v="0"/>
    <n v="0"/>
    <n v="0"/>
    <n v="0"/>
    <n v="0"/>
    <n v="213"/>
    <n v="213"/>
    <n v="213"/>
    <x v="2"/>
    <x v="20"/>
    <x v="20"/>
    <x v="20"/>
    <x v="53"/>
    <x v="2"/>
    <s v="6034"/>
    <n v="6034"/>
  </r>
  <r>
    <x v="271"/>
    <x v="271"/>
    <s v="Elementary School"/>
    <s v="PHBAO"/>
    <s v="f"/>
    <s v="f"/>
    <s v="C"/>
    <s v="C"/>
    <n v="40"/>
    <n v="0"/>
    <n v="0"/>
    <n v="0"/>
    <n v="0"/>
    <n v="0"/>
    <n v="887"/>
    <n v="927"/>
    <n v="927"/>
    <x v="2"/>
    <x v="20"/>
    <x v="20"/>
    <x v="20"/>
    <x v="53"/>
    <x v="2"/>
    <s v="6034"/>
    <n v="6034"/>
  </r>
  <r>
    <x v="272"/>
    <x v="272"/>
    <s v="Primary Center"/>
    <s v="PHBAO"/>
    <s v="f"/>
    <s v="f"/>
    <s v="C"/>
    <s v="C"/>
    <n v="0"/>
    <n v="0"/>
    <n v="0"/>
    <n v="0"/>
    <n v="36"/>
    <n v="17"/>
    <n v="249"/>
    <n v="249"/>
    <n v="302"/>
    <x v="2"/>
    <x v="20"/>
    <x v="20"/>
    <x v="20"/>
    <x v="53"/>
    <x v="2"/>
    <s v="6034"/>
    <n v="6034"/>
  </r>
  <r>
    <x v="273"/>
    <x v="273"/>
    <s v="Elementary School"/>
    <s v="PHBAO"/>
    <s v="f"/>
    <s v="f"/>
    <s v="C"/>
    <s v="C"/>
    <n v="51"/>
    <n v="0"/>
    <n v="0"/>
    <n v="0"/>
    <n v="0"/>
    <n v="36"/>
    <n v="616"/>
    <n v="667"/>
    <n v="703"/>
    <x v="2"/>
    <x v="20"/>
    <x v="20"/>
    <x v="20"/>
    <x v="53"/>
    <x v="2"/>
    <s v="6034"/>
    <n v="6034"/>
  </r>
  <r>
    <x v="274"/>
    <x v="274"/>
    <s v="Elementary School"/>
    <s v="PHBAO"/>
    <s v="f"/>
    <s v="f"/>
    <s v="NE"/>
    <s v="NE"/>
    <n v="27"/>
    <n v="0"/>
    <n v="0"/>
    <n v="0"/>
    <n v="0"/>
    <n v="24"/>
    <n v="522"/>
    <n v="549"/>
    <n v="573"/>
    <x v="2"/>
    <x v="20"/>
    <x v="20"/>
    <x v="20"/>
    <x v="53"/>
    <x v="2"/>
    <s v="6034"/>
    <n v="6034"/>
  </r>
  <r>
    <x v="275"/>
    <x v="275"/>
    <s v="Elementary School"/>
    <s v="PHBAO"/>
    <s v="f"/>
    <s v="f"/>
    <s v="E"/>
    <s v="E"/>
    <n v="7"/>
    <n v="0"/>
    <n v="0"/>
    <n v="0"/>
    <n v="0"/>
    <n v="21"/>
    <n v="560"/>
    <n v="567"/>
    <n v="588"/>
    <x v="2"/>
    <x v="20"/>
    <x v="20"/>
    <x v="20"/>
    <x v="53"/>
    <x v="2"/>
    <s v="6034"/>
    <n v="6034"/>
  </r>
  <r>
    <x v="276"/>
    <x v="276"/>
    <s v="Elementary School"/>
    <s v="PHBAO"/>
    <s v="f"/>
    <s v="f"/>
    <s v="E"/>
    <s v="E"/>
    <n v="51"/>
    <n v="0"/>
    <n v="0"/>
    <n v="6"/>
    <n v="0"/>
    <n v="16"/>
    <n v="278"/>
    <n v="329"/>
    <n v="351"/>
    <x v="2"/>
    <x v="20"/>
    <x v="20"/>
    <x v="20"/>
    <x v="53"/>
    <x v="2"/>
    <s v="6034"/>
    <n v="6034"/>
  </r>
  <r>
    <x v="277"/>
    <x v="277"/>
    <s v="Elementary School"/>
    <s v="PHBAO"/>
    <s v="f"/>
    <s v="f"/>
    <s v="E"/>
    <s v="E"/>
    <n v="0"/>
    <n v="0"/>
    <n v="0"/>
    <n v="20"/>
    <n v="55"/>
    <n v="20"/>
    <n v="645"/>
    <n v="645"/>
    <n v="740"/>
    <x v="2"/>
    <x v="20"/>
    <x v="20"/>
    <x v="20"/>
    <x v="53"/>
    <x v="2"/>
    <s v="6034"/>
    <n v="6034"/>
  </r>
  <r>
    <x v="278"/>
    <x v="278"/>
    <s v="Elementary School"/>
    <s v="PHBAO"/>
    <s v="f"/>
    <s v="f"/>
    <s v="E"/>
    <s v="E"/>
    <n v="38"/>
    <n v="0"/>
    <n v="0"/>
    <n v="15"/>
    <n v="0"/>
    <n v="21"/>
    <n v="525"/>
    <n v="563"/>
    <n v="599"/>
    <x v="2"/>
    <x v="20"/>
    <x v="20"/>
    <x v="20"/>
    <x v="53"/>
    <x v="2"/>
    <s v="6034"/>
    <n v="6034"/>
  </r>
  <r>
    <x v="279"/>
    <x v="279"/>
    <s v="Elementary School"/>
    <s v="PHBAO"/>
    <s v="f"/>
    <s v="f"/>
    <s v="W"/>
    <s v="W"/>
    <n v="50"/>
    <n v="0"/>
    <n v="0"/>
    <n v="0"/>
    <n v="0"/>
    <n v="23"/>
    <n v="474"/>
    <n v="524"/>
    <n v="547"/>
    <x v="2"/>
    <x v="20"/>
    <x v="20"/>
    <x v="20"/>
    <x v="53"/>
    <x v="2"/>
    <s v="6034"/>
    <n v="6034"/>
  </r>
  <r>
    <x v="280"/>
    <x v="280"/>
    <s v="Elementary School"/>
    <s v="Desegregated/Receiver"/>
    <s v="f"/>
    <s v="f"/>
    <s v="C"/>
    <s v="C"/>
    <n v="0"/>
    <n v="0"/>
    <n v="0"/>
    <n v="0"/>
    <n v="0"/>
    <n v="0"/>
    <n v="437"/>
    <n v="437"/>
    <n v="437"/>
    <x v="2"/>
    <x v="20"/>
    <x v="20"/>
    <x v="20"/>
    <x v="53"/>
    <x v="2"/>
    <s v="6034"/>
    <n v="6034"/>
  </r>
  <r>
    <x v="281"/>
    <x v="281"/>
    <s v="Elementary School"/>
    <s v="PHBAO"/>
    <s v="f"/>
    <s v="f"/>
    <s v="C"/>
    <s v="C"/>
    <n v="21"/>
    <n v="0"/>
    <n v="0"/>
    <n v="13"/>
    <n v="0"/>
    <n v="21"/>
    <n v="562"/>
    <n v="583"/>
    <n v="617"/>
    <x v="2"/>
    <x v="20"/>
    <x v="20"/>
    <x v="20"/>
    <x v="53"/>
    <x v="2"/>
    <s v="6034"/>
    <n v="6034"/>
  </r>
  <r>
    <x v="282"/>
    <x v="282"/>
    <s v="Elementary School"/>
    <s v="PHBAO"/>
    <s v="f"/>
    <s v="f"/>
    <s v="C"/>
    <s v="C"/>
    <n v="60"/>
    <n v="0"/>
    <n v="0"/>
    <n v="0"/>
    <n v="40"/>
    <n v="0"/>
    <n v="519"/>
    <n v="579"/>
    <n v="619"/>
    <x v="2"/>
    <x v="20"/>
    <x v="20"/>
    <x v="20"/>
    <x v="53"/>
    <x v="2"/>
    <s v="6034"/>
    <n v="6034"/>
  </r>
  <r>
    <x v="283"/>
    <x v="283"/>
    <s v="Elementary School"/>
    <s v="PHBAO"/>
    <s v="f"/>
    <s v="f"/>
    <s v="C"/>
    <s v="C"/>
    <n v="27"/>
    <n v="0"/>
    <n v="0"/>
    <n v="6"/>
    <n v="0"/>
    <n v="0"/>
    <n v="375"/>
    <n v="402"/>
    <n v="408"/>
    <x v="2"/>
    <x v="20"/>
    <x v="20"/>
    <x v="20"/>
    <x v="53"/>
    <x v="2"/>
    <s v="6034"/>
    <n v="6034"/>
  </r>
  <r>
    <x v="284"/>
    <x v="284"/>
    <s v="Elementary School"/>
    <s v="Desegregated/Receiver"/>
    <s v="t"/>
    <s v="f"/>
    <s v="NW"/>
    <s v="NW"/>
    <n v="1"/>
    <n v="0"/>
    <n v="0"/>
    <n v="0"/>
    <n v="0"/>
    <n v="0"/>
    <n v="393"/>
    <n v="394"/>
    <n v="394"/>
    <x v="2"/>
    <x v="20"/>
    <x v="20"/>
    <x v="20"/>
    <x v="53"/>
    <x v="2"/>
    <s v="6034"/>
    <n v="6034"/>
  </r>
  <r>
    <x v="285"/>
    <x v="285"/>
    <s v="Elementary School"/>
    <s v="PHBAO"/>
    <s v="f"/>
    <s v="f"/>
    <s v="E"/>
    <s v="E"/>
    <n v="36"/>
    <n v="0"/>
    <n v="0"/>
    <n v="6"/>
    <n v="0"/>
    <n v="9"/>
    <n v="226"/>
    <n v="262"/>
    <n v="277"/>
    <x v="2"/>
    <x v="20"/>
    <x v="20"/>
    <x v="20"/>
    <x v="53"/>
    <x v="2"/>
    <s v="6034"/>
    <n v="6034"/>
  </r>
  <r>
    <x v="286"/>
    <x v="286"/>
    <s v="Elementary School"/>
    <s v="Desegregated/Receiver"/>
    <s v="t"/>
    <s v="f"/>
    <s v="W"/>
    <s v="W"/>
    <n v="0"/>
    <n v="0"/>
    <n v="0"/>
    <n v="0"/>
    <n v="0"/>
    <n v="0"/>
    <n v="524"/>
    <n v="524"/>
    <n v="524"/>
    <x v="2"/>
    <x v="20"/>
    <x v="20"/>
    <x v="20"/>
    <x v="53"/>
    <x v="2"/>
    <s v="6034"/>
    <n v="6034"/>
  </r>
  <r>
    <x v="287"/>
    <x v="287"/>
    <s v="Elementary School"/>
    <s v="Desegregated/Receiver"/>
    <s v="f"/>
    <s v="f"/>
    <s v="W"/>
    <s v="W"/>
    <n v="20"/>
    <n v="0"/>
    <n v="0"/>
    <n v="0"/>
    <n v="40"/>
    <n v="0"/>
    <n v="283"/>
    <n v="303"/>
    <n v="343"/>
    <x v="2"/>
    <x v="20"/>
    <x v="20"/>
    <x v="20"/>
    <x v="53"/>
    <x v="2"/>
    <s v="6034"/>
    <n v="6034"/>
  </r>
  <r>
    <x v="288"/>
    <x v="288"/>
    <s v="Elementary School"/>
    <s v="Desegregated/Receiver"/>
    <s v="f"/>
    <s v="f"/>
    <s v="NE"/>
    <s v="NE"/>
    <n v="14"/>
    <n v="0"/>
    <n v="0"/>
    <n v="10"/>
    <n v="36"/>
    <n v="0"/>
    <n v="990"/>
    <n v="1004"/>
    <n v="1050"/>
    <x v="2"/>
    <x v="20"/>
    <x v="20"/>
    <x v="20"/>
    <x v="53"/>
    <x v="2"/>
    <s v="6034"/>
    <n v="6034"/>
  </r>
  <r>
    <x v="289"/>
    <x v="289"/>
    <s v="Elementary School"/>
    <s v="PHBAO"/>
    <s v="f"/>
    <s v="f"/>
    <s v="NE"/>
    <s v="NE"/>
    <n v="30"/>
    <n v="0"/>
    <n v="0"/>
    <n v="0"/>
    <n v="44"/>
    <n v="21"/>
    <n v="750"/>
    <n v="780"/>
    <n v="845"/>
    <x v="2"/>
    <x v="20"/>
    <x v="20"/>
    <x v="20"/>
    <x v="53"/>
    <x v="2"/>
    <s v="6034"/>
    <n v="6034"/>
  </r>
  <r>
    <x v="290"/>
    <x v="290"/>
    <s v="Elementary School"/>
    <s v="Desegregated/Receiver"/>
    <s v="t"/>
    <s v="f"/>
    <s v="NW"/>
    <s v="NW"/>
    <n v="18"/>
    <n v="0"/>
    <n v="0"/>
    <n v="13"/>
    <n v="44"/>
    <n v="0"/>
    <n v="381"/>
    <n v="399"/>
    <n v="456"/>
    <x v="2"/>
    <x v="20"/>
    <x v="20"/>
    <x v="20"/>
    <x v="53"/>
    <x v="2"/>
    <s v="6034"/>
    <n v="6034"/>
  </r>
  <r>
    <x v="291"/>
    <x v="291"/>
    <s v="Elementary School"/>
    <s v="Desegregated/Receiver"/>
    <s v="f"/>
    <s v="f"/>
    <s v="NW"/>
    <s v="NW"/>
    <n v="5"/>
    <n v="0"/>
    <n v="0"/>
    <n v="0"/>
    <n v="0"/>
    <n v="0"/>
    <n v="556"/>
    <n v="561"/>
    <n v="561"/>
    <x v="2"/>
    <x v="20"/>
    <x v="20"/>
    <x v="20"/>
    <x v="53"/>
    <x v="2"/>
    <s v="6034"/>
    <n v="6034"/>
  </r>
  <r>
    <x v="292"/>
    <x v="292"/>
    <s v="Elementary School"/>
    <s v="PHBAO"/>
    <s v="f"/>
    <s v="f"/>
    <s v="E"/>
    <s v="E"/>
    <n v="25"/>
    <n v="0"/>
    <n v="0"/>
    <n v="0"/>
    <n v="0"/>
    <n v="20"/>
    <n v="344"/>
    <n v="369"/>
    <n v="389"/>
    <x v="2"/>
    <x v="20"/>
    <x v="20"/>
    <x v="20"/>
    <x v="53"/>
    <x v="2"/>
    <s v="6034"/>
    <n v="6034"/>
  </r>
  <r>
    <x v="293"/>
    <x v="293"/>
    <s v="Elementary School"/>
    <s v="PHBAO"/>
    <s v="f"/>
    <s v="f"/>
    <s v="NW"/>
    <s v="NW"/>
    <n v="34"/>
    <n v="0"/>
    <n v="0"/>
    <n v="24"/>
    <n v="0"/>
    <n v="23"/>
    <n v="537"/>
    <n v="571"/>
    <n v="618"/>
    <x v="2"/>
    <x v="20"/>
    <x v="20"/>
    <x v="20"/>
    <x v="53"/>
    <x v="2"/>
    <s v="6034"/>
    <n v="6034"/>
  </r>
  <r>
    <x v="294"/>
    <x v="294"/>
    <s v="Primary Center"/>
    <s v="PHBAO"/>
    <s v="f"/>
    <s v="f"/>
    <s v="NW"/>
    <s v="NW"/>
    <n v="0"/>
    <n v="0"/>
    <n v="0"/>
    <n v="0"/>
    <n v="39"/>
    <n v="22"/>
    <n v="297"/>
    <n v="297"/>
    <n v="358"/>
    <x v="2"/>
    <x v="20"/>
    <x v="20"/>
    <x v="20"/>
    <x v="53"/>
    <x v="2"/>
    <s v="6034"/>
    <n v="6034"/>
  </r>
  <r>
    <x v="295"/>
    <x v="295"/>
    <s v="Elementary School"/>
    <s v="PHBAO"/>
    <s v="f"/>
    <s v="f"/>
    <s v="NE"/>
    <s v="NE"/>
    <n v="5"/>
    <n v="0"/>
    <n v="0"/>
    <n v="12"/>
    <n v="0"/>
    <n v="19"/>
    <n v="370"/>
    <n v="375"/>
    <n v="406"/>
    <x v="2"/>
    <x v="20"/>
    <x v="20"/>
    <x v="20"/>
    <x v="53"/>
    <x v="2"/>
    <s v="6034"/>
    <n v="6034"/>
  </r>
  <r>
    <x v="296"/>
    <x v="296"/>
    <s v="Elementary School"/>
    <s v="PHBAO"/>
    <s v="f"/>
    <s v="f"/>
    <s v="W"/>
    <s v="W"/>
    <n v="23"/>
    <n v="0"/>
    <n v="0"/>
    <n v="0"/>
    <n v="0"/>
    <n v="9"/>
    <n v="387"/>
    <n v="410"/>
    <n v="419"/>
    <x v="2"/>
    <x v="20"/>
    <x v="20"/>
    <x v="20"/>
    <x v="53"/>
    <x v="2"/>
    <s v="6034"/>
    <n v="6034"/>
  </r>
  <r>
    <x v="297"/>
    <x v="297"/>
    <s v="Elementary School"/>
    <s v="PHBAO"/>
    <s v="f"/>
    <s v="f"/>
    <s v="NW"/>
    <s v="NW"/>
    <n v="37"/>
    <n v="0"/>
    <n v="0"/>
    <n v="5"/>
    <n v="68"/>
    <n v="0"/>
    <n v="403"/>
    <n v="440"/>
    <n v="513"/>
    <x v="2"/>
    <x v="20"/>
    <x v="20"/>
    <x v="20"/>
    <x v="53"/>
    <x v="2"/>
    <s v="6034"/>
    <n v="6034"/>
  </r>
  <r>
    <x v="298"/>
    <x v="298"/>
    <s v="Elementary School"/>
    <s v="PHBAO"/>
    <s v="f"/>
    <s v="f"/>
    <s v="E"/>
    <s v="E"/>
    <n v="0"/>
    <n v="0"/>
    <n v="0"/>
    <n v="0"/>
    <n v="17"/>
    <n v="9"/>
    <n v="160"/>
    <n v="160"/>
    <n v="186"/>
    <x v="2"/>
    <x v="20"/>
    <x v="20"/>
    <x v="20"/>
    <x v="53"/>
    <x v="2"/>
    <s v="6034"/>
    <n v="6034"/>
  </r>
  <r>
    <x v="299"/>
    <x v="299"/>
    <s v="Elementary School"/>
    <s v="PHBAO"/>
    <s v="f"/>
    <s v="f"/>
    <s v="S"/>
    <s v="S"/>
    <n v="41"/>
    <n v="0"/>
    <n v="0"/>
    <n v="0"/>
    <n v="0"/>
    <n v="14"/>
    <n v="226"/>
    <n v="267"/>
    <n v="281"/>
    <x v="2"/>
    <x v="20"/>
    <x v="20"/>
    <x v="20"/>
    <x v="53"/>
    <x v="2"/>
    <s v="6034"/>
    <n v="6034"/>
  </r>
  <r>
    <x v="300"/>
    <x v="300"/>
    <s v="Elementary School"/>
    <s v="PHBAO"/>
    <s v="f"/>
    <s v="f"/>
    <s v="S"/>
    <s v="S"/>
    <n v="37"/>
    <n v="0"/>
    <n v="0"/>
    <n v="9"/>
    <n v="0"/>
    <n v="0"/>
    <n v="442"/>
    <n v="479"/>
    <n v="488"/>
    <x v="2"/>
    <x v="20"/>
    <x v="20"/>
    <x v="20"/>
    <x v="53"/>
    <x v="2"/>
    <s v="6034"/>
    <n v="6034"/>
  </r>
  <r>
    <x v="301"/>
    <x v="301"/>
    <s v="Elementary School"/>
    <s v="PHBAO"/>
    <s v="f"/>
    <s v="f"/>
    <s v="NW"/>
    <s v="NW"/>
    <n v="8"/>
    <n v="0"/>
    <n v="0"/>
    <n v="18"/>
    <n v="0"/>
    <n v="0"/>
    <n v="383"/>
    <n v="391"/>
    <n v="409"/>
    <x v="2"/>
    <x v="20"/>
    <x v="20"/>
    <x v="20"/>
    <x v="53"/>
    <x v="2"/>
    <s v="6034"/>
    <n v="6034"/>
  </r>
  <r>
    <x v="302"/>
    <x v="302"/>
    <s v="Elementary School"/>
    <s v="PHBAO"/>
    <s v="f"/>
    <s v="f"/>
    <s v="E"/>
    <s v="E"/>
    <n v="40"/>
    <n v="0"/>
    <n v="0"/>
    <n v="0"/>
    <n v="0"/>
    <n v="23"/>
    <n v="546"/>
    <n v="586"/>
    <n v="609"/>
    <x v="2"/>
    <x v="20"/>
    <x v="20"/>
    <x v="20"/>
    <x v="53"/>
    <x v="2"/>
    <s v="6034"/>
    <n v="6034"/>
  </r>
  <r>
    <x v="303"/>
    <x v="303"/>
    <s v="Elementary School"/>
    <s v="PHBAO"/>
    <s v="f"/>
    <s v="f"/>
    <s v="NW"/>
    <s v="NW"/>
    <n v="26"/>
    <n v="0"/>
    <n v="0"/>
    <n v="16"/>
    <n v="0"/>
    <n v="18"/>
    <n v="640"/>
    <n v="666"/>
    <n v="700"/>
    <x v="2"/>
    <x v="20"/>
    <x v="20"/>
    <x v="20"/>
    <x v="53"/>
    <x v="2"/>
    <s v="6034"/>
    <n v="6034"/>
  </r>
  <r>
    <x v="304"/>
    <x v="304"/>
    <s v="Elementary School"/>
    <s v="PHBAO"/>
    <s v="f"/>
    <s v="f"/>
    <s v="E"/>
    <s v="E"/>
    <n v="16"/>
    <n v="0"/>
    <n v="0"/>
    <n v="0"/>
    <n v="0"/>
    <n v="18"/>
    <n v="438"/>
    <n v="454"/>
    <n v="472"/>
    <x v="2"/>
    <x v="20"/>
    <x v="20"/>
    <x v="20"/>
    <x v="53"/>
    <x v="2"/>
    <s v="6034"/>
    <n v="6034"/>
  </r>
  <r>
    <x v="305"/>
    <x v="305"/>
    <s v="Elementary School"/>
    <s v="PHBAO"/>
    <s v="f"/>
    <s v="f"/>
    <s v="NW"/>
    <s v="NW"/>
    <n v="39"/>
    <n v="0"/>
    <n v="0"/>
    <n v="8"/>
    <n v="82"/>
    <n v="0"/>
    <n v="732"/>
    <n v="771"/>
    <n v="861"/>
    <x v="2"/>
    <x v="20"/>
    <x v="20"/>
    <x v="20"/>
    <x v="53"/>
    <x v="2"/>
    <s v="6034"/>
    <n v="6034"/>
  </r>
  <r>
    <x v="306"/>
    <x v="306"/>
    <s v="Elementary School"/>
    <s v="Desegregated/Receiver"/>
    <s v="t"/>
    <s v="f"/>
    <s v="NW"/>
    <s v="NW"/>
    <n v="25"/>
    <n v="0"/>
    <n v="0"/>
    <n v="20"/>
    <n v="0"/>
    <n v="0"/>
    <n v="476"/>
    <n v="501"/>
    <n v="521"/>
    <x v="2"/>
    <x v="20"/>
    <x v="20"/>
    <x v="20"/>
    <x v="53"/>
    <x v="2"/>
    <s v="6034"/>
    <n v="6034"/>
  </r>
  <r>
    <x v="307"/>
    <x v="307"/>
    <s v="Elementary School"/>
    <s v="PHBAO"/>
    <s v="f"/>
    <s v="f"/>
    <s v="C"/>
    <s v="C"/>
    <n v="18"/>
    <n v="0"/>
    <n v="0"/>
    <n v="12"/>
    <n v="0"/>
    <n v="15"/>
    <n v="395"/>
    <n v="413"/>
    <n v="440"/>
    <x v="2"/>
    <x v="20"/>
    <x v="20"/>
    <x v="20"/>
    <x v="53"/>
    <x v="2"/>
    <s v="6034"/>
    <n v="6034"/>
  </r>
  <r>
    <x v="308"/>
    <x v="308"/>
    <s v="Elementary School"/>
    <s v="PHBAO"/>
    <s v="f"/>
    <s v="f"/>
    <s v="E"/>
    <s v="E"/>
    <n v="40"/>
    <n v="0"/>
    <n v="0"/>
    <n v="0"/>
    <n v="0"/>
    <n v="24"/>
    <n v="689"/>
    <n v="729"/>
    <n v="753"/>
    <x v="2"/>
    <x v="20"/>
    <x v="20"/>
    <x v="20"/>
    <x v="53"/>
    <x v="2"/>
    <s v="6034"/>
    <n v="6034"/>
  </r>
  <r>
    <x v="309"/>
    <x v="309"/>
    <s v="Magnet School - ELEM"/>
    <s v="Magnet 2"/>
    <s v="f"/>
    <s v="f"/>
    <s v="S"/>
    <s v="S"/>
    <n v="11"/>
    <n v="0"/>
    <n v="0"/>
    <n v="0"/>
    <n v="0"/>
    <n v="0"/>
    <n v="919"/>
    <n v="930"/>
    <n v="930"/>
    <x v="2"/>
    <x v="20"/>
    <x v="20"/>
    <x v="20"/>
    <x v="53"/>
    <x v="2"/>
    <s v="6034"/>
    <n v="6034"/>
  </r>
  <r>
    <x v="310"/>
    <x v="310"/>
    <s v="Elementary School"/>
    <s v="PHBAO"/>
    <s v="f"/>
    <s v="f"/>
    <s v="E"/>
    <s v="E"/>
    <n v="31"/>
    <n v="0"/>
    <n v="0"/>
    <n v="0"/>
    <n v="0"/>
    <n v="23"/>
    <n v="344"/>
    <n v="375"/>
    <n v="398"/>
    <x v="2"/>
    <x v="20"/>
    <x v="20"/>
    <x v="20"/>
    <x v="53"/>
    <x v="2"/>
    <s v="6034"/>
    <n v="6034"/>
  </r>
  <r>
    <x v="311"/>
    <x v="311"/>
    <s v="Elementary School"/>
    <s v="PHBAO"/>
    <s v="f"/>
    <s v="f"/>
    <s v="E"/>
    <s v="E"/>
    <n v="18"/>
    <n v="0"/>
    <n v="0"/>
    <n v="0"/>
    <n v="0"/>
    <n v="22"/>
    <n v="278"/>
    <n v="296"/>
    <n v="318"/>
    <x v="2"/>
    <x v="20"/>
    <x v="20"/>
    <x v="20"/>
    <x v="53"/>
    <x v="2"/>
    <s v="6034"/>
    <n v="6034"/>
  </r>
  <r>
    <x v="312"/>
    <x v="312"/>
    <s v="Elementary School"/>
    <s v="PHBAO"/>
    <s v="f"/>
    <s v="f"/>
    <s v="NW"/>
    <s v="NW"/>
    <n v="31"/>
    <n v="0"/>
    <n v="0"/>
    <n v="0"/>
    <n v="0"/>
    <n v="0"/>
    <n v="538"/>
    <n v="569"/>
    <n v="569"/>
    <x v="2"/>
    <x v="20"/>
    <x v="20"/>
    <x v="20"/>
    <x v="53"/>
    <x v="2"/>
    <s v="6034"/>
    <n v="6034"/>
  </r>
  <r>
    <x v="313"/>
    <x v="313"/>
    <s v="Elementary School"/>
    <s v="PHBAO"/>
    <s v="f"/>
    <s v="f"/>
    <s v="C"/>
    <s v="C"/>
    <n v="14"/>
    <n v="0"/>
    <n v="0"/>
    <n v="37"/>
    <n v="0"/>
    <n v="22"/>
    <n v="722"/>
    <n v="736"/>
    <n v="795"/>
    <x v="2"/>
    <x v="20"/>
    <x v="20"/>
    <x v="20"/>
    <x v="53"/>
    <x v="2"/>
    <s v="6034"/>
    <n v="6034"/>
  </r>
  <r>
    <x v="314"/>
    <x v="314"/>
    <s v="Primary Center"/>
    <s v="PHBAO"/>
    <s v="f"/>
    <s v="f"/>
    <s v="C"/>
    <s v="C"/>
    <n v="11"/>
    <n v="0"/>
    <n v="0"/>
    <n v="26"/>
    <n v="0"/>
    <n v="19"/>
    <n v="140"/>
    <n v="151"/>
    <n v="196"/>
    <x v="2"/>
    <x v="20"/>
    <x v="20"/>
    <x v="20"/>
    <x v="53"/>
    <x v="2"/>
    <s v="6034"/>
    <n v="6034"/>
  </r>
  <r>
    <x v="315"/>
    <x v="315"/>
    <s v="Magnet School - ELEM"/>
    <s v="Magnet 1"/>
    <s v="f"/>
    <s v="f"/>
    <s v="C"/>
    <s v="C"/>
    <n v="0"/>
    <n v="0"/>
    <n v="0"/>
    <n v="0"/>
    <n v="0"/>
    <n v="0"/>
    <n v="489"/>
    <n v="489"/>
    <n v="489"/>
    <x v="2"/>
    <x v="20"/>
    <x v="20"/>
    <x v="20"/>
    <x v="53"/>
    <x v="2"/>
    <s v="6034"/>
    <n v="6034"/>
  </r>
  <r>
    <x v="316"/>
    <x v="316"/>
    <s v="Magnet School - ELEM"/>
    <s v="Magnet 2"/>
    <s v="f"/>
    <s v="f"/>
    <s v="W"/>
    <s v="W"/>
    <n v="0"/>
    <n v="0"/>
    <n v="0"/>
    <n v="0"/>
    <n v="0"/>
    <n v="0"/>
    <n v="369"/>
    <n v="369"/>
    <n v="369"/>
    <x v="2"/>
    <x v="20"/>
    <x v="20"/>
    <x v="20"/>
    <x v="53"/>
    <x v="2"/>
    <s v="6034"/>
    <n v="6034"/>
  </r>
  <r>
    <x v="317"/>
    <x v="317"/>
    <s v="Elementary School"/>
    <s v="PHBAO"/>
    <s v="f"/>
    <s v="f"/>
    <s v="NE"/>
    <s v="NE"/>
    <n v="7"/>
    <n v="0"/>
    <n v="0"/>
    <n v="0"/>
    <n v="85"/>
    <n v="24"/>
    <n v="538"/>
    <n v="545"/>
    <n v="654"/>
    <x v="2"/>
    <x v="20"/>
    <x v="20"/>
    <x v="20"/>
    <x v="53"/>
    <x v="2"/>
    <s v="6034"/>
    <n v="6034"/>
  </r>
  <r>
    <x v="318"/>
    <x v="318"/>
    <s v="Elementary School"/>
    <s v="PHBAO"/>
    <s v="f"/>
    <s v="f"/>
    <s v="C"/>
    <s v="C"/>
    <n v="49"/>
    <n v="0"/>
    <n v="0"/>
    <n v="0"/>
    <n v="66"/>
    <n v="0"/>
    <n v="846"/>
    <n v="895"/>
    <n v="961"/>
    <x v="2"/>
    <x v="20"/>
    <x v="20"/>
    <x v="20"/>
    <x v="53"/>
    <x v="2"/>
    <s v="6034"/>
    <n v="6034"/>
  </r>
  <r>
    <x v="319"/>
    <x v="319"/>
    <s v="Elementary School"/>
    <s v="PHBAO"/>
    <s v="f"/>
    <s v="f"/>
    <s v="C"/>
    <s v="C"/>
    <n v="46"/>
    <n v="0"/>
    <n v="0"/>
    <n v="0"/>
    <n v="0"/>
    <n v="47"/>
    <n v="771"/>
    <n v="817"/>
    <n v="864"/>
    <x v="2"/>
    <x v="20"/>
    <x v="20"/>
    <x v="20"/>
    <x v="53"/>
    <x v="2"/>
    <s v="6034"/>
    <n v="6034"/>
  </r>
  <r>
    <x v="320"/>
    <x v="320"/>
    <s v="Elementary School"/>
    <s v="PHBAO"/>
    <s v="f"/>
    <s v="f"/>
    <s v="E"/>
    <s v="E"/>
    <n v="29"/>
    <n v="0"/>
    <n v="0"/>
    <n v="0"/>
    <n v="0"/>
    <n v="24"/>
    <n v="533"/>
    <n v="562"/>
    <n v="586"/>
    <x v="2"/>
    <x v="20"/>
    <x v="20"/>
    <x v="20"/>
    <x v="53"/>
    <x v="2"/>
    <s v="6034"/>
    <n v="6034"/>
  </r>
  <r>
    <x v="321"/>
    <x v="321"/>
    <s v="Elementary School"/>
    <s v="PHBAO"/>
    <s v="f"/>
    <s v="f"/>
    <s v="S"/>
    <s v="S"/>
    <n v="23"/>
    <n v="0"/>
    <n v="0"/>
    <n v="0"/>
    <n v="0"/>
    <n v="0"/>
    <n v="757"/>
    <n v="780"/>
    <n v="780"/>
    <x v="2"/>
    <x v="20"/>
    <x v="20"/>
    <x v="20"/>
    <x v="53"/>
    <x v="2"/>
    <s v="6034"/>
    <n v="6034"/>
  </r>
  <r>
    <x v="322"/>
    <x v="322"/>
    <s v="Elementary School"/>
    <s v="PHBAO"/>
    <s v="f"/>
    <s v="f"/>
    <s v="W"/>
    <s v="W"/>
    <n v="33"/>
    <n v="0"/>
    <n v="0"/>
    <n v="16"/>
    <n v="0"/>
    <n v="15"/>
    <n v="398"/>
    <n v="431"/>
    <n v="462"/>
    <x v="2"/>
    <x v="20"/>
    <x v="20"/>
    <x v="20"/>
    <x v="53"/>
    <x v="2"/>
    <s v="6034"/>
    <n v="6034"/>
  </r>
  <r>
    <x v="323"/>
    <x v="323"/>
    <s v="Elementary School"/>
    <s v="PHBAO"/>
    <s v="t"/>
    <s v="f"/>
    <s v="C"/>
    <s v="C"/>
    <n v="0"/>
    <n v="0"/>
    <n v="0"/>
    <n v="0"/>
    <n v="0"/>
    <n v="0"/>
    <n v="673"/>
    <n v="673"/>
    <n v="673"/>
    <x v="2"/>
    <x v="20"/>
    <x v="20"/>
    <x v="20"/>
    <x v="53"/>
    <x v="2"/>
    <s v="6034"/>
    <n v="6034"/>
  </r>
  <r>
    <x v="324"/>
    <x v="324"/>
    <s v="Primary Center"/>
    <s v="PHBAO"/>
    <s v="f"/>
    <s v="f"/>
    <s v="C"/>
    <s v="C"/>
    <n v="0"/>
    <n v="0"/>
    <n v="0"/>
    <n v="9"/>
    <n v="48"/>
    <n v="0"/>
    <n v="153"/>
    <n v="153"/>
    <n v="210"/>
    <x v="2"/>
    <x v="20"/>
    <x v="20"/>
    <x v="20"/>
    <x v="53"/>
    <x v="2"/>
    <s v="6034"/>
    <n v="6034"/>
  </r>
  <r>
    <x v="325"/>
    <x v="325"/>
    <s v="Elementary School"/>
    <s v="PHBAO"/>
    <s v="f"/>
    <s v="f"/>
    <s v="C"/>
    <s v="C"/>
    <n v="21"/>
    <n v="0"/>
    <n v="0"/>
    <n v="0"/>
    <n v="0"/>
    <n v="0"/>
    <n v="377"/>
    <n v="398"/>
    <n v="398"/>
    <x v="2"/>
    <x v="20"/>
    <x v="20"/>
    <x v="20"/>
    <x v="53"/>
    <x v="2"/>
    <s v="6034"/>
    <n v="6034"/>
  </r>
  <r>
    <x v="326"/>
    <x v="326"/>
    <s v="Elementary School"/>
    <s v="PHBAO"/>
    <s v="f"/>
    <s v="f"/>
    <s v="E"/>
    <s v="E"/>
    <n v="12"/>
    <n v="0"/>
    <n v="0"/>
    <n v="15"/>
    <n v="0"/>
    <n v="11"/>
    <n v="314"/>
    <n v="326"/>
    <n v="352"/>
    <x v="2"/>
    <x v="20"/>
    <x v="20"/>
    <x v="20"/>
    <x v="53"/>
    <x v="2"/>
    <s v="6034"/>
    <n v="6034"/>
  </r>
  <r>
    <x v="327"/>
    <x v="327"/>
    <s v="Elementary School"/>
    <s v="Desegregated/Receiver"/>
    <s v="t"/>
    <s v="f"/>
    <s v="W"/>
    <s v="W"/>
    <n v="7"/>
    <n v="0"/>
    <n v="0"/>
    <n v="0"/>
    <n v="0"/>
    <n v="0"/>
    <n v="547"/>
    <n v="554"/>
    <n v="554"/>
    <x v="2"/>
    <x v="20"/>
    <x v="20"/>
    <x v="20"/>
    <x v="53"/>
    <x v="2"/>
    <s v="6034"/>
    <n v="6034"/>
  </r>
  <r>
    <x v="328"/>
    <x v="328"/>
    <s v="Primary Center"/>
    <s v="PHBAO"/>
    <s v="f"/>
    <s v="f"/>
    <s v="C"/>
    <s v="C"/>
    <n v="0"/>
    <n v="0"/>
    <n v="0"/>
    <n v="10"/>
    <n v="34"/>
    <n v="22"/>
    <n v="136"/>
    <n v="136"/>
    <n v="202"/>
    <x v="2"/>
    <x v="20"/>
    <x v="20"/>
    <x v="20"/>
    <x v="53"/>
    <x v="2"/>
    <s v="6034"/>
    <n v="6034"/>
  </r>
  <r>
    <x v="329"/>
    <x v="329"/>
    <s v="Elementary School"/>
    <s v="PHBAO"/>
    <s v="f"/>
    <s v="f"/>
    <s v="W"/>
    <s v="W"/>
    <n v="28"/>
    <n v="0"/>
    <n v="0"/>
    <n v="0"/>
    <n v="0"/>
    <n v="0"/>
    <n v="736"/>
    <n v="764"/>
    <n v="764"/>
    <x v="2"/>
    <x v="20"/>
    <x v="20"/>
    <x v="20"/>
    <x v="53"/>
    <x v="2"/>
    <s v="6034"/>
    <n v="6034"/>
  </r>
  <r>
    <x v="330"/>
    <x v="330"/>
    <s v="Elementary School"/>
    <s v="Desegregated/Receiver"/>
    <s v="f"/>
    <s v="f"/>
    <s v="W"/>
    <s v="W"/>
    <n v="34"/>
    <n v="0"/>
    <n v="0"/>
    <n v="0"/>
    <n v="0"/>
    <n v="0"/>
    <n v="552"/>
    <n v="586"/>
    <n v="586"/>
    <x v="2"/>
    <x v="20"/>
    <x v="20"/>
    <x v="20"/>
    <x v="53"/>
    <x v="2"/>
    <s v="6034"/>
    <n v="6034"/>
  </r>
  <r>
    <x v="331"/>
    <x v="331"/>
    <s v="Magnet School - ELEM"/>
    <s v="Magnet 2"/>
    <s v="f"/>
    <s v="f"/>
    <s v="NW"/>
    <s v="NW"/>
    <n v="16"/>
    <n v="0"/>
    <n v="0"/>
    <n v="0"/>
    <n v="0"/>
    <n v="0"/>
    <n v="432"/>
    <n v="448"/>
    <n v="448"/>
    <x v="2"/>
    <x v="20"/>
    <x v="20"/>
    <x v="20"/>
    <x v="53"/>
    <x v="2"/>
    <s v="6034"/>
    <n v="6034"/>
  </r>
  <r>
    <x v="332"/>
    <x v="332"/>
    <s v="Elementary School"/>
    <s v="PHBAO"/>
    <s v="f"/>
    <s v="f"/>
    <s v="C"/>
    <s v="C"/>
    <n v="37"/>
    <n v="0"/>
    <n v="0"/>
    <n v="13"/>
    <n v="0"/>
    <n v="0"/>
    <n v="243"/>
    <n v="280"/>
    <n v="293"/>
    <x v="2"/>
    <x v="20"/>
    <x v="20"/>
    <x v="20"/>
    <x v="53"/>
    <x v="2"/>
    <s v="6034"/>
    <n v="6034"/>
  </r>
  <r>
    <x v="333"/>
    <x v="333"/>
    <s v="Magnet School - ELEM"/>
    <s v="Magnet 1"/>
    <s v="f"/>
    <s v="f"/>
    <s v="W"/>
    <s v="W"/>
    <n v="0"/>
    <n v="0"/>
    <n v="0"/>
    <n v="0"/>
    <n v="0"/>
    <n v="0"/>
    <n v="492"/>
    <n v="492"/>
    <n v="492"/>
    <x v="2"/>
    <x v="20"/>
    <x v="20"/>
    <x v="20"/>
    <x v="53"/>
    <x v="2"/>
    <s v="6034"/>
    <n v="6034"/>
  </r>
  <r>
    <x v="334"/>
    <x v="334"/>
    <s v="Elementary School"/>
    <s v="PHBAO"/>
    <s v="f"/>
    <s v="f"/>
    <s v="NW"/>
    <s v="NW"/>
    <n v="14"/>
    <n v="0"/>
    <n v="0"/>
    <n v="7"/>
    <n v="0"/>
    <n v="0"/>
    <n v="395"/>
    <n v="409"/>
    <n v="416"/>
    <x v="2"/>
    <x v="20"/>
    <x v="20"/>
    <x v="20"/>
    <x v="53"/>
    <x v="2"/>
    <s v="6034"/>
    <n v="6034"/>
  </r>
  <r>
    <x v="335"/>
    <x v="335"/>
    <s v="Elementary School"/>
    <s v="PHBAO"/>
    <s v="f"/>
    <s v="f"/>
    <s v="C"/>
    <s v="C"/>
    <n v="34"/>
    <n v="0"/>
    <n v="0"/>
    <n v="0"/>
    <n v="0"/>
    <n v="21"/>
    <n v="451"/>
    <n v="485"/>
    <n v="506"/>
    <x v="2"/>
    <x v="20"/>
    <x v="20"/>
    <x v="20"/>
    <x v="53"/>
    <x v="2"/>
    <s v="6034"/>
    <n v="6034"/>
  </r>
  <r>
    <x v="336"/>
    <x v="336"/>
    <s v="Elementary School"/>
    <s v="Desegregated/Receiver"/>
    <s v="f"/>
    <s v="f"/>
    <s v="C"/>
    <s v="C"/>
    <n v="20"/>
    <n v="0"/>
    <n v="0"/>
    <n v="3"/>
    <n v="0"/>
    <n v="0"/>
    <n v="372"/>
    <n v="392"/>
    <n v="395"/>
    <x v="2"/>
    <x v="20"/>
    <x v="20"/>
    <x v="20"/>
    <x v="53"/>
    <x v="2"/>
    <s v="6034"/>
    <n v="6034"/>
  </r>
  <r>
    <x v="337"/>
    <x v="337"/>
    <s v="Elementary School"/>
    <s v="PHBAO"/>
    <s v="f"/>
    <s v="f"/>
    <s v="E"/>
    <s v="E"/>
    <n v="47"/>
    <n v="0"/>
    <n v="0"/>
    <n v="0"/>
    <n v="0"/>
    <n v="0"/>
    <n v="837"/>
    <n v="884"/>
    <n v="884"/>
    <x v="2"/>
    <x v="20"/>
    <x v="20"/>
    <x v="20"/>
    <x v="53"/>
    <x v="2"/>
    <s v="6034"/>
    <n v="6034"/>
  </r>
  <r>
    <x v="338"/>
    <x v="338"/>
    <s v="Primary Center"/>
    <s v="PHBAO"/>
    <s v="f"/>
    <s v="f"/>
    <s v="E"/>
    <s v="E"/>
    <n v="0"/>
    <n v="0"/>
    <n v="0"/>
    <n v="0"/>
    <n v="42"/>
    <n v="47"/>
    <n v="225"/>
    <n v="225"/>
    <n v="314"/>
    <x v="2"/>
    <x v="20"/>
    <x v="20"/>
    <x v="20"/>
    <x v="53"/>
    <x v="2"/>
    <s v="6034"/>
    <n v="6034"/>
  </r>
  <r>
    <x v="339"/>
    <x v="339"/>
    <s v="Elementary School"/>
    <s v="PHBAO"/>
    <s v="f"/>
    <s v="f"/>
    <s v="E"/>
    <s v="E"/>
    <n v="42"/>
    <n v="0"/>
    <n v="0"/>
    <n v="0"/>
    <n v="0"/>
    <n v="0"/>
    <n v="945"/>
    <n v="987"/>
    <n v="987"/>
    <x v="2"/>
    <x v="20"/>
    <x v="20"/>
    <x v="20"/>
    <x v="53"/>
    <x v="2"/>
    <s v="6034"/>
    <n v="6034"/>
  </r>
  <r>
    <x v="340"/>
    <x v="340"/>
    <s v="Elementary School"/>
    <s v="PHBAO"/>
    <s v="f"/>
    <s v="f"/>
    <s v="S"/>
    <s v="S"/>
    <n v="28"/>
    <n v="0"/>
    <n v="0"/>
    <n v="5"/>
    <n v="0"/>
    <n v="24"/>
    <n v="661"/>
    <n v="689"/>
    <n v="718"/>
    <x v="2"/>
    <x v="20"/>
    <x v="20"/>
    <x v="20"/>
    <x v="53"/>
    <x v="2"/>
    <s v="6034"/>
    <n v="6034"/>
  </r>
  <r>
    <x v="341"/>
    <x v="341"/>
    <s v="Elementary School"/>
    <s v="PHBAO"/>
    <s v="f"/>
    <s v="f"/>
    <s v="S"/>
    <s v="S"/>
    <n v="25"/>
    <n v="0"/>
    <n v="0"/>
    <n v="23"/>
    <n v="0"/>
    <n v="18"/>
    <n v="665"/>
    <n v="690"/>
    <n v="731"/>
    <x v="2"/>
    <x v="20"/>
    <x v="20"/>
    <x v="20"/>
    <x v="53"/>
    <x v="2"/>
    <s v="6034"/>
    <n v="6034"/>
  </r>
  <r>
    <x v="342"/>
    <x v="342"/>
    <s v="Elementary School"/>
    <s v="Desegregated/Receiver"/>
    <s v="f"/>
    <s v="f"/>
    <s v="NE"/>
    <s v="NE"/>
    <n v="18"/>
    <n v="0"/>
    <n v="0"/>
    <n v="13"/>
    <n v="0"/>
    <n v="0"/>
    <n v="676"/>
    <n v="694"/>
    <n v="707"/>
    <x v="2"/>
    <x v="20"/>
    <x v="20"/>
    <x v="20"/>
    <x v="53"/>
    <x v="2"/>
    <s v="6034"/>
    <n v="6034"/>
  </r>
  <r>
    <x v="343"/>
    <x v="343"/>
    <s v="Elementary School"/>
    <s v="PHBAO"/>
    <s v="f"/>
    <s v="f"/>
    <s v="C"/>
    <s v="C"/>
    <n v="23"/>
    <n v="0"/>
    <n v="0"/>
    <n v="0"/>
    <n v="0"/>
    <n v="14"/>
    <n v="312"/>
    <n v="335"/>
    <n v="349"/>
    <x v="2"/>
    <x v="20"/>
    <x v="20"/>
    <x v="20"/>
    <x v="53"/>
    <x v="2"/>
    <s v="6034"/>
    <n v="6034"/>
  </r>
  <r>
    <x v="344"/>
    <x v="344"/>
    <s v="Primary Center"/>
    <s v="PHBAO"/>
    <s v="f"/>
    <s v="f"/>
    <s v="C"/>
    <s v="C"/>
    <n v="9"/>
    <n v="0"/>
    <n v="0"/>
    <n v="0"/>
    <n v="0"/>
    <n v="0"/>
    <n v="198"/>
    <n v="207"/>
    <n v="207"/>
    <x v="2"/>
    <x v="20"/>
    <x v="20"/>
    <x v="20"/>
    <x v="53"/>
    <x v="2"/>
    <s v="6034"/>
    <n v="6034"/>
  </r>
  <r>
    <x v="345"/>
    <x v="345"/>
    <s v="Elementary School"/>
    <s v="PHBAO"/>
    <s v="f"/>
    <s v="f"/>
    <s v="NE"/>
    <s v="NE"/>
    <n v="32"/>
    <n v="0"/>
    <n v="0"/>
    <n v="0"/>
    <n v="0"/>
    <n v="24"/>
    <n v="491"/>
    <n v="523"/>
    <n v="547"/>
    <x v="2"/>
    <x v="20"/>
    <x v="20"/>
    <x v="20"/>
    <x v="53"/>
    <x v="2"/>
    <s v="6034"/>
    <n v="6034"/>
  </r>
  <r>
    <x v="346"/>
    <x v="346"/>
    <s v="Elementary School"/>
    <s v="Desegregated/Receiver"/>
    <s v="f"/>
    <s v="f"/>
    <s v="NE"/>
    <s v="NE"/>
    <n v="0"/>
    <n v="0"/>
    <n v="0"/>
    <n v="0"/>
    <n v="0"/>
    <n v="0"/>
    <n v="372"/>
    <n v="372"/>
    <n v="372"/>
    <x v="2"/>
    <x v="20"/>
    <x v="20"/>
    <x v="20"/>
    <x v="53"/>
    <x v="2"/>
    <s v="6034"/>
    <n v="6034"/>
  </r>
  <r>
    <x v="347"/>
    <x v="347"/>
    <s v="Elementary School"/>
    <s v="Desegregated/Receiver"/>
    <s v="f"/>
    <s v="f"/>
    <s v="C"/>
    <s v="C"/>
    <n v="0"/>
    <n v="0"/>
    <n v="0"/>
    <n v="0"/>
    <n v="0"/>
    <n v="0"/>
    <n v="398"/>
    <n v="398"/>
    <n v="398"/>
    <x v="2"/>
    <x v="20"/>
    <x v="20"/>
    <x v="20"/>
    <x v="53"/>
    <x v="2"/>
    <s v="6034"/>
    <n v="6034"/>
  </r>
  <r>
    <x v="348"/>
    <x v="348"/>
    <s v="Elementary School"/>
    <s v="PHBAO"/>
    <s v="f"/>
    <s v="f"/>
    <s v="E"/>
    <s v="E"/>
    <n v="24"/>
    <n v="0"/>
    <n v="0"/>
    <n v="4"/>
    <n v="0"/>
    <n v="20"/>
    <n v="397"/>
    <n v="421"/>
    <n v="445"/>
    <x v="2"/>
    <x v="20"/>
    <x v="20"/>
    <x v="20"/>
    <x v="53"/>
    <x v="2"/>
    <s v="6034"/>
    <n v="6034"/>
  </r>
  <r>
    <x v="349"/>
    <x v="349"/>
    <s v="Elementary School"/>
    <s v="PHBAO"/>
    <s v="f"/>
    <s v="f"/>
    <s v="E"/>
    <s v="E"/>
    <n v="57"/>
    <n v="0"/>
    <n v="0"/>
    <n v="0"/>
    <n v="31"/>
    <n v="0"/>
    <n v="372"/>
    <n v="429"/>
    <n v="460"/>
    <x v="2"/>
    <x v="20"/>
    <x v="20"/>
    <x v="20"/>
    <x v="53"/>
    <x v="2"/>
    <s v="6034"/>
    <n v="6034"/>
  </r>
  <r>
    <x v="350"/>
    <x v="350"/>
    <s v="Elementary School"/>
    <s v="PHBAO"/>
    <s v="f"/>
    <s v="f"/>
    <s v="NW"/>
    <s v="NW"/>
    <n v="26"/>
    <n v="0"/>
    <n v="0"/>
    <n v="20"/>
    <n v="0"/>
    <n v="19"/>
    <n v="432"/>
    <n v="458"/>
    <n v="497"/>
    <x v="2"/>
    <x v="20"/>
    <x v="20"/>
    <x v="20"/>
    <x v="53"/>
    <x v="2"/>
    <s v="6034"/>
    <n v="6034"/>
  </r>
  <r>
    <x v="351"/>
    <x v="351"/>
    <s v="Elementary School"/>
    <s v="Desegregated/Receiver"/>
    <s v="t"/>
    <s v="f"/>
    <s v="NW"/>
    <s v="NW"/>
    <n v="12"/>
    <n v="0"/>
    <n v="0"/>
    <n v="0"/>
    <n v="40"/>
    <n v="0"/>
    <n v="503"/>
    <n v="515"/>
    <n v="555"/>
    <x v="2"/>
    <x v="20"/>
    <x v="20"/>
    <x v="20"/>
    <x v="53"/>
    <x v="2"/>
    <s v="6034"/>
    <n v="6034"/>
  </r>
  <r>
    <x v="352"/>
    <x v="352"/>
    <s v="Elementary School"/>
    <s v="PHBAO"/>
    <s v="f"/>
    <s v="f"/>
    <s v="NW"/>
    <s v="NW"/>
    <n v="21"/>
    <n v="0"/>
    <n v="0"/>
    <n v="22"/>
    <n v="0"/>
    <n v="36"/>
    <n v="331"/>
    <n v="352"/>
    <n v="410"/>
    <x v="2"/>
    <x v="20"/>
    <x v="20"/>
    <x v="20"/>
    <x v="53"/>
    <x v="2"/>
    <s v="6034"/>
    <n v="6034"/>
  </r>
  <r>
    <x v="353"/>
    <x v="353"/>
    <s v="Elementary School"/>
    <s v="PHBAO"/>
    <s v="f"/>
    <s v="f"/>
    <s v="C"/>
    <s v="C"/>
    <n v="27"/>
    <n v="0"/>
    <n v="0"/>
    <n v="20"/>
    <n v="0"/>
    <n v="23"/>
    <n v="572"/>
    <n v="599"/>
    <n v="642"/>
    <x v="2"/>
    <x v="20"/>
    <x v="20"/>
    <x v="20"/>
    <x v="53"/>
    <x v="2"/>
    <s v="6034"/>
    <n v="6034"/>
  </r>
  <r>
    <x v="354"/>
    <x v="354"/>
    <s v="Elementary School"/>
    <s v="PHBAO"/>
    <s v="f"/>
    <s v="f"/>
    <s v="NW"/>
    <s v="NW"/>
    <n v="19"/>
    <n v="0"/>
    <n v="0"/>
    <n v="9"/>
    <n v="0"/>
    <n v="19"/>
    <n v="322"/>
    <n v="341"/>
    <n v="369"/>
    <x v="2"/>
    <x v="20"/>
    <x v="20"/>
    <x v="20"/>
    <x v="53"/>
    <x v="2"/>
    <s v="6034"/>
    <n v="6034"/>
  </r>
  <r>
    <x v="355"/>
    <x v="355"/>
    <s v="Elementary School"/>
    <s v="PHBAO"/>
    <s v="f"/>
    <s v="f"/>
    <s v="C"/>
    <s v="C"/>
    <n v="19"/>
    <n v="0"/>
    <n v="0"/>
    <n v="3"/>
    <n v="0"/>
    <n v="0"/>
    <n v="325"/>
    <n v="344"/>
    <n v="347"/>
    <x v="2"/>
    <x v="20"/>
    <x v="20"/>
    <x v="20"/>
    <x v="53"/>
    <x v="2"/>
    <s v="6034"/>
    <n v="6034"/>
  </r>
  <r>
    <x v="356"/>
    <x v="356"/>
    <s v="Elementary School"/>
    <s v="PHBAO"/>
    <s v="f"/>
    <s v="f"/>
    <s v="W"/>
    <s v="W"/>
    <n v="45"/>
    <n v="0"/>
    <n v="0"/>
    <n v="0"/>
    <n v="0"/>
    <n v="25"/>
    <n v="891"/>
    <n v="936"/>
    <n v="961"/>
    <x v="2"/>
    <x v="20"/>
    <x v="20"/>
    <x v="20"/>
    <x v="53"/>
    <x v="2"/>
    <s v="6034"/>
    <n v="6034"/>
  </r>
  <r>
    <x v="357"/>
    <x v="357"/>
    <s v="Elementary School"/>
    <s v="PHBAO"/>
    <s v="f"/>
    <s v="f"/>
    <s v="S"/>
    <s v="S"/>
    <n v="49"/>
    <n v="0"/>
    <n v="0"/>
    <n v="0"/>
    <n v="7"/>
    <n v="0"/>
    <n v="499"/>
    <n v="548"/>
    <n v="555"/>
    <x v="2"/>
    <x v="20"/>
    <x v="20"/>
    <x v="20"/>
    <x v="53"/>
    <x v="2"/>
    <s v="6034"/>
    <n v="6034"/>
  </r>
  <r>
    <x v="358"/>
    <x v="358"/>
    <s v="Elementary School"/>
    <s v="PHBAO"/>
    <s v="f"/>
    <s v="f"/>
    <s v="S"/>
    <s v="S"/>
    <n v="26"/>
    <n v="0"/>
    <n v="0"/>
    <n v="0"/>
    <n v="0"/>
    <n v="38"/>
    <n v="793"/>
    <n v="819"/>
    <n v="857"/>
    <x v="2"/>
    <x v="20"/>
    <x v="20"/>
    <x v="20"/>
    <x v="53"/>
    <x v="2"/>
    <s v="6034"/>
    <n v="6034"/>
  </r>
  <r>
    <x v="359"/>
    <x v="359"/>
    <s v="Elementary School"/>
    <s v="PHBAO"/>
    <s v="f"/>
    <s v="f"/>
    <s v="S"/>
    <s v="S"/>
    <n v="32"/>
    <n v="0"/>
    <n v="0"/>
    <n v="11"/>
    <n v="3"/>
    <n v="25"/>
    <n v="724"/>
    <n v="756"/>
    <n v="795"/>
    <x v="2"/>
    <x v="20"/>
    <x v="20"/>
    <x v="20"/>
    <x v="53"/>
    <x v="2"/>
    <s v="6034"/>
    <n v="6034"/>
  </r>
  <r>
    <x v="360"/>
    <x v="360"/>
    <s v="Elementary School"/>
    <s v="PHBAO"/>
    <s v="f"/>
    <s v="f"/>
    <s v="S"/>
    <s v="S"/>
    <n v="32"/>
    <n v="0"/>
    <n v="0"/>
    <n v="7"/>
    <n v="0"/>
    <n v="18"/>
    <n v="680"/>
    <n v="712"/>
    <n v="737"/>
    <x v="2"/>
    <x v="20"/>
    <x v="20"/>
    <x v="20"/>
    <x v="53"/>
    <x v="2"/>
    <s v="6034"/>
    <n v="6034"/>
  </r>
  <r>
    <x v="361"/>
    <x v="361"/>
    <s v="Elementary School"/>
    <s v="PHBAO"/>
    <s v="f"/>
    <s v="f"/>
    <s v="S"/>
    <s v="S"/>
    <n v="69"/>
    <n v="0"/>
    <n v="0"/>
    <n v="8"/>
    <n v="0"/>
    <n v="22"/>
    <n v="981"/>
    <n v="1050"/>
    <n v="1080"/>
    <x v="2"/>
    <x v="20"/>
    <x v="20"/>
    <x v="20"/>
    <x v="53"/>
    <x v="2"/>
    <s v="6034"/>
    <n v="6034"/>
  </r>
  <r>
    <x v="362"/>
    <x v="362"/>
    <s v="Elementary School"/>
    <s v="PHBAO"/>
    <s v="f"/>
    <s v="f"/>
    <s v="NE"/>
    <s v="NE"/>
    <n v="39"/>
    <n v="0"/>
    <n v="0"/>
    <n v="0"/>
    <n v="0"/>
    <n v="24"/>
    <n v="816"/>
    <n v="855"/>
    <n v="879"/>
    <x v="2"/>
    <x v="20"/>
    <x v="20"/>
    <x v="20"/>
    <x v="53"/>
    <x v="2"/>
    <s v="6034"/>
    <n v="6034"/>
  </r>
  <r>
    <x v="363"/>
    <x v="363"/>
    <s v="Elementary School"/>
    <s v="PHBAO"/>
    <s v="f"/>
    <s v="f"/>
    <s v="NW"/>
    <s v="NW"/>
    <n v="33"/>
    <n v="0"/>
    <n v="0"/>
    <n v="26"/>
    <n v="81"/>
    <n v="0"/>
    <n v="454"/>
    <n v="487"/>
    <n v="594"/>
    <x v="2"/>
    <x v="20"/>
    <x v="20"/>
    <x v="20"/>
    <x v="53"/>
    <x v="2"/>
    <s v="6034"/>
    <n v="6034"/>
  </r>
  <r>
    <x v="364"/>
    <x v="364"/>
    <s v="Elementary School"/>
    <s v="PHBAO"/>
    <s v="f"/>
    <s v="f"/>
    <s v="C"/>
    <s v="C"/>
    <n v="79"/>
    <n v="0"/>
    <n v="0"/>
    <n v="17"/>
    <n v="24"/>
    <n v="21"/>
    <n v="759"/>
    <n v="838"/>
    <n v="900"/>
    <x v="2"/>
    <x v="20"/>
    <x v="20"/>
    <x v="20"/>
    <x v="53"/>
    <x v="2"/>
    <s v="6034"/>
    <n v="6034"/>
  </r>
  <r>
    <x v="365"/>
    <x v="365"/>
    <s v="Elementary School"/>
    <s v="PHBAO"/>
    <s v="f"/>
    <s v="f"/>
    <s v="S"/>
    <s v="S"/>
    <n v="10"/>
    <n v="0"/>
    <n v="0"/>
    <n v="8"/>
    <n v="0"/>
    <n v="0"/>
    <n v="305"/>
    <n v="315"/>
    <n v="323"/>
    <x v="2"/>
    <x v="20"/>
    <x v="20"/>
    <x v="20"/>
    <x v="53"/>
    <x v="2"/>
    <s v="6034"/>
    <n v="6034"/>
  </r>
  <r>
    <x v="366"/>
    <x v="366"/>
    <s v="Elementary School"/>
    <s v="PHBAO"/>
    <s v="f"/>
    <s v="f"/>
    <s v="C"/>
    <s v="C"/>
    <n v="26"/>
    <n v="0"/>
    <n v="0"/>
    <n v="0"/>
    <n v="0"/>
    <n v="10"/>
    <n v="439"/>
    <n v="465"/>
    <n v="475"/>
    <x v="2"/>
    <x v="20"/>
    <x v="20"/>
    <x v="20"/>
    <x v="53"/>
    <x v="2"/>
    <s v="6034"/>
    <n v="6034"/>
  </r>
  <r>
    <x v="367"/>
    <x v="367"/>
    <s v="Elementary School"/>
    <s v="PHBAO"/>
    <s v="f"/>
    <s v="f"/>
    <s v="NE"/>
    <s v="NE"/>
    <n v="32"/>
    <n v="0"/>
    <n v="0"/>
    <n v="3"/>
    <n v="44"/>
    <n v="23"/>
    <n v="452"/>
    <n v="484"/>
    <n v="554"/>
    <x v="2"/>
    <x v="20"/>
    <x v="20"/>
    <x v="20"/>
    <x v="53"/>
    <x v="2"/>
    <s v="6034"/>
    <n v="6034"/>
  </r>
  <r>
    <x v="368"/>
    <x v="368"/>
    <s v="Elementary School"/>
    <s v="PHBAO"/>
    <s v="f"/>
    <s v="f"/>
    <s v="S"/>
    <s v="S"/>
    <n v="38"/>
    <n v="0"/>
    <n v="0"/>
    <n v="0"/>
    <n v="0"/>
    <n v="20"/>
    <n v="525"/>
    <n v="563"/>
    <n v="583"/>
    <x v="2"/>
    <x v="20"/>
    <x v="20"/>
    <x v="20"/>
    <x v="53"/>
    <x v="2"/>
    <s v="6034"/>
    <n v="6034"/>
  </r>
  <r>
    <x v="369"/>
    <x v="369"/>
    <s v="Elementary School"/>
    <s v="PHBAO"/>
    <s v="f"/>
    <s v="f"/>
    <s v="S"/>
    <s v="S"/>
    <n v="42"/>
    <n v="0"/>
    <n v="0"/>
    <n v="0"/>
    <n v="35"/>
    <n v="48"/>
    <n v="717"/>
    <n v="759"/>
    <n v="842"/>
    <x v="2"/>
    <x v="20"/>
    <x v="20"/>
    <x v="20"/>
    <x v="53"/>
    <x v="2"/>
    <s v="6034"/>
    <n v="6034"/>
  </r>
  <r>
    <x v="370"/>
    <x v="370"/>
    <s v="Elementary School"/>
    <s v="PHBAO"/>
    <s v="f"/>
    <s v="f"/>
    <s v="S"/>
    <s v="S"/>
    <n v="35"/>
    <n v="0"/>
    <n v="0"/>
    <n v="0"/>
    <n v="0"/>
    <n v="23"/>
    <n v="473"/>
    <n v="508"/>
    <n v="531"/>
    <x v="2"/>
    <x v="20"/>
    <x v="20"/>
    <x v="20"/>
    <x v="53"/>
    <x v="2"/>
    <s v="6034"/>
    <n v="6034"/>
  </r>
  <r>
    <x v="371"/>
    <x v="371"/>
    <s v="Elementary School"/>
    <s v="PHBAO"/>
    <s v="f"/>
    <s v="f"/>
    <s v="S"/>
    <s v="S"/>
    <n v="15"/>
    <n v="0"/>
    <n v="0"/>
    <n v="0"/>
    <n v="0"/>
    <n v="0"/>
    <n v="351"/>
    <n v="366"/>
    <n v="366"/>
    <x v="2"/>
    <x v="20"/>
    <x v="20"/>
    <x v="20"/>
    <x v="53"/>
    <x v="2"/>
    <s v="6034"/>
    <n v="6034"/>
  </r>
  <r>
    <x v="372"/>
    <x v="372"/>
    <s v="Elementary School"/>
    <s v="PHBAO"/>
    <s v="f"/>
    <s v="f"/>
    <s v="S"/>
    <s v="S"/>
    <n v="43"/>
    <n v="0"/>
    <n v="0"/>
    <n v="31"/>
    <n v="0"/>
    <n v="22"/>
    <n v="337"/>
    <n v="380"/>
    <n v="433"/>
    <x v="2"/>
    <x v="20"/>
    <x v="20"/>
    <x v="20"/>
    <x v="53"/>
    <x v="2"/>
    <s v="6034"/>
    <n v="6034"/>
  </r>
  <r>
    <x v="373"/>
    <x v="373"/>
    <s v="Elementary School"/>
    <s v="PHBAO"/>
    <s v="f"/>
    <s v="f"/>
    <s v="S"/>
    <s v="S"/>
    <n v="18"/>
    <n v="0"/>
    <n v="0"/>
    <n v="0"/>
    <n v="0"/>
    <n v="17"/>
    <n v="406"/>
    <n v="424"/>
    <n v="441"/>
    <x v="2"/>
    <x v="20"/>
    <x v="20"/>
    <x v="20"/>
    <x v="53"/>
    <x v="2"/>
    <s v="6034"/>
    <n v="6034"/>
  </r>
  <r>
    <x v="374"/>
    <x v="374"/>
    <s v="Elementary School"/>
    <s v="PHBAO"/>
    <s v="f"/>
    <s v="f"/>
    <s v="S"/>
    <s v="S"/>
    <n v="39"/>
    <n v="0"/>
    <n v="0"/>
    <n v="17"/>
    <n v="0"/>
    <n v="15"/>
    <n v="496"/>
    <n v="535"/>
    <n v="567"/>
    <x v="2"/>
    <x v="20"/>
    <x v="20"/>
    <x v="20"/>
    <x v="53"/>
    <x v="2"/>
    <s v="6034"/>
    <n v="6034"/>
  </r>
  <r>
    <x v="375"/>
    <x v="375"/>
    <s v="Elementary School"/>
    <s v="PHBAO"/>
    <s v="f"/>
    <s v="f"/>
    <s v="S"/>
    <s v="S"/>
    <n v="40"/>
    <n v="0"/>
    <n v="0"/>
    <n v="12"/>
    <n v="38"/>
    <n v="24"/>
    <n v="754"/>
    <n v="794"/>
    <n v="868"/>
    <x v="2"/>
    <x v="20"/>
    <x v="20"/>
    <x v="20"/>
    <x v="53"/>
    <x v="2"/>
    <s v="6034"/>
    <n v="6034"/>
  </r>
  <r>
    <x v="376"/>
    <x v="376"/>
    <s v="Elementary School"/>
    <s v="PHBAO"/>
    <s v="f"/>
    <s v="f"/>
    <s v="S"/>
    <s v="S"/>
    <n v="25"/>
    <n v="0"/>
    <n v="0"/>
    <n v="0"/>
    <n v="0"/>
    <n v="24"/>
    <n v="465"/>
    <n v="490"/>
    <n v="514"/>
    <x v="2"/>
    <x v="20"/>
    <x v="20"/>
    <x v="20"/>
    <x v="53"/>
    <x v="2"/>
    <s v="6034"/>
    <n v="6034"/>
  </r>
  <r>
    <x v="377"/>
    <x v="377"/>
    <s v="Elementary School"/>
    <s v="PHBAO"/>
    <s v="f"/>
    <s v="f"/>
    <s v="S"/>
    <s v="S"/>
    <n v="47"/>
    <n v="0"/>
    <n v="0"/>
    <n v="22"/>
    <n v="0"/>
    <n v="42"/>
    <n v="684"/>
    <n v="731"/>
    <n v="795"/>
    <x v="2"/>
    <x v="20"/>
    <x v="20"/>
    <x v="20"/>
    <x v="53"/>
    <x v="2"/>
    <s v="6034"/>
    <n v="6034"/>
  </r>
  <r>
    <x v="378"/>
    <x v="378"/>
    <s v="Elementary School"/>
    <s v="PHBAO"/>
    <s v="f"/>
    <s v="f"/>
    <s v="S"/>
    <s v="S"/>
    <n v="24"/>
    <n v="0"/>
    <n v="0"/>
    <n v="20"/>
    <n v="0"/>
    <n v="10"/>
    <n v="366"/>
    <n v="390"/>
    <n v="420"/>
    <x v="2"/>
    <x v="20"/>
    <x v="20"/>
    <x v="20"/>
    <x v="53"/>
    <x v="2"/>
    <s v="6034"/>
    <n v="6034"/>
  </r>
  <r>
    <x v="379"/>
    <x v="379"/>
    <s v="Elementary School"/>
    <s v="PHBAO"/>
    <s v="f"/>
    <s v="f"/>
    <s v="S"/>
    <s v="S"/>
    <n v="51"/>
    <n v="0"/>
    <n v="0"/>
    <n v="0"/>
    <n v="0"/>
    <n v="21"/>
    <n v="645"/>
    <n v="696"/>
    <n v="717"/>
    <x v="2"/>
    <x v="20"/>
    <x v="20"/>
    <x v="20"/>
    <x v="53"/>
    <x v="2"/>
    <s v="6034"/>
    <n v="6034"/>
  </r>
  <r>
    <x v="380"/>
    <x v="380"/>
    <s v="Magnet School - ELEM"/>
    <s v="Magnet 1"/>
    <s v="t"/>
    <s v="f"/>
    <s v="W"/>
    <s v="W"/>
    <n v="0"/>
    <n v="0"/>
    <n v="0"/>
    <n v="0"/>
    <n v="0"/>
    <n v="0"/>
    <n v="405"/>
    <n v="405"/>
    <n v="405"/>
    <x v="2"/>
    <x v="20"/>
    <x v="20"/>
    <x v="20"/>
    <x v="53"/>
    <x v="2"/>
    <s v="6034"/>
    <n v="6034"/>
  </r>
  <r>
    <x v="381"/>
    <x v="381"/>
    <s v="Elementary School"/>
    <s v="PHBAO"/>
    <s v="f"/>
    <s v="f"/>
    <s v="NE"/>
    <s v="NE"/>
    <n v="0"/>
    <n v="0"/>
    <n v="0"/>
    <n v="13"/>
    <n v="41"/>
    <n v="20"/>
    <n v="332"/>
    <n v="332"/>
    <n v="406"/>
    <x v="2"/>
    <x v="20"/>
    <x v="20"/>
    <x v="20"/>
    <x v="53"/>
    <x v="2"/>
    <s v="6034"/>
    <n v="6034"/>
  </r>
  <r>
    <x v="382"/>
    <x v="382"/>
    <s v="Elementary School"/>
    <s v="Desegregated/Receiver"/>
    <s v="f"/>
    <s v="f"/>
    <s v="W"/>
    <s v="W"/>
    <n v="9"/>
    <n v="0"/>
    <n v="0"/>
    <n v="0"/>
    <n v="0"/>
    <n v="0"/>
    <n v="484"/>
    <n v="493"/>
    <n v="493"/>
    <x v="2"/>
    <x v="20"/>
    <x v="20"/>
    <x v="20"/>
    <x v="53"/>
    <x v="2"/>
    <s v="6034"/>
    <n v="6034"/>
  </r>
  <r>
    <x v="383"/>
    <x v="383"/>
    <s v="Elementary School"/>
    <s v="PHBAO"/>
    <s v="f"/>
    <s v="f"/>
    <s v="NE"/>
    <s v="NE"/>
    <n v="17"/>
    <n v="0"/>
    <n v="0"/>
    <n v="0"/>
    <n v="0"/>
    <n v="17"/>
    <n v="322"/>
    <n v="339"/>
    <n v="356"/>
    <x v="2"/>
    <x v="20"/>
    <x v="20"/>
    <x v="20"/>
    <x v="53"/>
    <x v="2"/>
    <s v="6034"/>
    <n v="6034"/>
  </r>
  <r>
    <x v="384"/>
    <x v="384"/>
    <s v="Elementary School"/>
    <s v="Desegregated/Receiver"/>
    <s v="t"/>
    <s v="f"/>
    <s v="W"/>
    <s v="W"/>
    <n v="0"/>
    <n v="0"/>
    <n v="0"/>
    <n v="0"/>
    <n v="0"/>
    <n v="0"/>
    <n v="494"/>
    <n v="494"/>
    <n v="494"/>
    <x v="2"/>
    <x v="20"/>
    <x v="20"/>
    <x v="20"/>
    <x v="53"/>
    <x v="2"/>
    <s v="6034"/>
    <n v="6034"/>
  </r>
  <r>
    <x v="385"/>
    <x v="385"/>
    <s v="Elementary School"/>
    <s v="PHBAO"/>
    <s v="f"/>
    <s v="f"/>
    <s v="W"/>
    <s v="W"/>
    <n v="33"/>
    <n v="0"/>
    <n v="0"/>
    <n v="5"/>
    <n v="0"/>
    <n v="0"/>
    <n v="272"/>
    <n v="305"/>
    <n v="310"/>
    <x v="2"/>
    <x v="20"/>
    <x v="20"/>
    <x v="20"/>
    <x v="53"/>
    <x v="2"/>
    <s v="6034"/>
    <n v="6034"/>
  </r>
  <r>
    <x v="386"/>
    <x v="386"/>
    <s v="Elementary School"/>
    <s v="PHBAO"/>
    <s v="f"/>
    <s v="f"/>
    <s v="E"/>
    <s v="E"/>
    <n v="18"/>
    <n v="0"/>
    <n v="0"/>
    <n v="0"/>
    <n v="0"/>
    <n v="8"/>
    <n v="434"/>
    <n v="452"/>
    <n v="460"/>
    <x v="2"/>
    <x v="20"/>
    <x v="20"/>
    <x v="20"/>
    <x v="53"/>
    <x v="2"/>
    <s v="6034"/>
    <n v="6034"/>
  </r>
  <r>
    <x v="387"/>
    <x v="387"/>
    <s v="Elementary School"/>
    <s v="PHBAO"/>
    <s v="f"/>
    <s v="f"/>
    <s v="S"/>
    <s v="S"/>
    <n v="27"/>
    <n v="0"/>
    <n v="0"/>
    <n v="0"/>
    <n v="26"/>
    <n v="0"/>
    <n v="666"/>
    <n v="693"/>
    <n v="719"/>
    <x v="2"/>
    <x v="20"/>
    <x v="20"/>
    <x v="20"/>
    <x v="53"/>
    <x v="2"/>
    <s v="6034"/>
    <n v="6034"/>
  </r>
  <r>
    <x v="388"/>
    <x v="388"/>
    <s v="Elementary School"/>
    <s v="PHBAO"/>
    <s v="f"/>
    <s v="f"/>
    <s v="S"/>
    <s v="S"/>
    <n v="44"/>
    <n v="0"/>
    <n v="0"/>
    <n v="0"/>
    <n v="0"/>
    <n v="24"/>
    <n v="747"/>
    <n v="791"/>
    <n v="815"/>
    <x v="2"/>
    <x v="20"/>
    <x v="20"/>
    <x v="20"/>
    <x v="53"/>
    <x v="2"/>
    <s v="6034"/>
    <n v="6034"/>
  </r>
  <r>
    <x v="389"/>
    <x v="389"/>
    <s v="Elementary School"/>
    <s v="PHBAO"/>
    <s v="f"/>
    <s v="f"/>
    <s v="NW"/>
    <s v="NW"/>
    <n v="8"/>
    <n v="0"/>
    <n v="0"/>
    <n v="7"/>
    <n v="0"/>
    <n v="21"/>
    <n v="531"/>
    <n v="539"/>
    <n v="567"/>
    <x v="2"/>
    <x v="20"/>
    <x v="20"/>
    <x v="20"/>
    <x v="53"/>
    <x v="2"/>
    <s v="6034"/>
    <n v="6034"/>
  </r>
  <r>
    <x v="390"/>
    <x v="390"/>
    <s v="Magnet School - ELEM"/>
    <s v="Magnet 2"/>
    <s v="f"/>
    <s v="f"/>
    <s v="W"/>
    <s v="W"/>
    <n v="0"/>
    <n v="0"/>
    <n v="0"/>
    <n v="0"/>
    <n v="0"/>
    <n v="0"/>
    <n v="457"/>
    <n v="457"/>
    <n v="457"/>
    <x v="2"/>
    <x v="20"/>
    <x v="20"/>
    <x v="20"/>
    <x v="53"/>
    <x v="2"/>
    <s v="6034"/>
    <n v="6034"/>
  </r>
  <r>
    <x v="391"/>
    <x v="391"/>
    <s v="Elementary School"/>
    <s v="PHBAO"/>
    <s v="f"/>
    <s v="f"/>
    <s v="NE"/>
    <s v="NE"/>
    <n v="14"/>
    <n v="0"/>
    <n v="0"/>
    <n v="0"/>
    <n v="0"/>
    <n v="0"/>
    <n v="207"/>
    <n v="221"/>
    <n v="221"/>
    <x v="2"/>
    <x v="20"/>
    <x v="20"/>
    <x v="20"/>
    <x v="53"/>
    <x v="2"/>
    <s v="6034"/>
    <n v="6034"/>
  </r>
  <r>
    <x v="392"/>
    <x v="392"/>
    <s v="Elementary School"/>
    <s v="PHBAO"/>
    <s v="t"/>
    <s v="f"/>
    <s v="NE"/>
    <s v="NE"/>
    <n v="15"/>
    <n v="0"/>
    <n v="0"/>
    <n v="0"/>
    <n v="0"/>
    <n v="0"/>
    <n v="265"/>
    <n v="280"/>
    <n v="280"/>
    <x v="2"/>
    <x v="20"/>
    <x v="20"/>
    <x v="20"/>
    <x v="53"/>
    <x v="2"/>
    <s v="6034"/>
    <n v="6034"/>
  </r>
  <r>
    <x v="393"/>
    <x v="393"/>
    <s v="Elementary School"/>
    <s v="PHBAO"/>
    <s v="f"/>
    <s v="f"/>
    <s v="W"/>
    <s v="W"/>
    <n v="0"/>
    <n v="0"/>
    <n v="0"/>
    <n v="6"/>
    <n v="0"/>
    <n v="0"/>
    <n v="275"/>
    <n v="275"/>
    <n v="281"/>
    <x v="2"/>
    <x v="20"/>
    <x v="20"/>
    <x v="20"/>
    <x v="53"/>
    <x v="2"/>
    <s v="6034"/>
    <n v="6034"/>
  </r>
  <r>
    <x v="394"/>
    <x v="394"/>
    <s v="Elementary School"/>
    <s v="PHBAO"/>
    <s v="f"/>
    <s v="f"/>
    <s v="NW"/>
    <s v="NW"/>
    <n v="45"/>
    <n v="0"/>
    <n v="0"/>
    <n v="9"/>
    <n v="24"/>
    <n v="22"/>
    <n v="726"/>
    <n v="771"/>
    <n v="826"/>
    <x v="2"/>
    <x v="20"/>
    <x v="20"/>
    <x v="20"/>
    <x v="53"/>
    <x v="2"/>
    <s v="6034"/>
    <n v="6034"/>
  </r>
  <r>
    <x v="395"/>
    <x v="395"/>
    <s v="Magnet School - ELEM"/>
    <s v="Magnet 1"/>
    <s v="f"/>
    <s v="f"/>
    <s v="S"/>
    <s v="S"/>
    <n v="0"/>
    <n v="0"/>
    <n v="0"/>
    <n v="0"/>
    <n v="0"/>
    <n v="0"/>
    <n v="335"/>
    <n v="335"/>
    <n v="335"/>
    <x v="2"/>
    <x v="20"/>
    <x v="20"/>
    <x v="20"/>
    <x v="53"/>
    <x v="2"/>
    <s v="6034"/>
    <n v="6034"/>
  </r>
  <r>
    <x v="396"/>
    <x v="396"/>
    <s v="Elementary School"/>
    <s v="Desegregated/Receiver"/>
    <s v="t"/>
    <s v="f"/>
    <s v="NW"/>
    <s v="NW"/>
    <n v="21"/>
    <n v="0"/>
    <n v="0"/>
    <n v="0"/>
    <n v="0"/>
    <n v="0"/>
    <n v="601"/>
    <n v="622"/>
    <n v="622"/>
    <x v="2"/>
    <x v="20"/>
    <x v="20"/>
    <x v="20"/>
    <x v="53"/>
    <x v="2"/>
    <s v="6034"/>
    <n v="6034"/>
  </r>
  <r>
    <x v="397"/>
    <x v="397"/>
    <s v="Elementary School"/>
    <s v="PHBAO"/>
    <s v="f"/>
    <s v="f"/>
    <s v="S"/>
    <s v="S"/>
    <n v="32"/>
    <n v="0"/>
    <n v="0"/>
    <n v="13"/>
    <n v="0"/>
    <n v="18"/>
    <n v="384"/>
    <n v="416"/>
    <n v="447"/>
    <x v="2"/>
    <x v="20"/>
    <x v="20"/>
    <x v="20"/>
    <x v="53"/>
    <x v="2"/>
    <s v="6034"/>
    <n v="6034"/>
  </r>
  <r>
    <x v="398"/>
    <x v="398"/>
    <s v="Elementary School"/>
    <s v="PHBAO"/>
    <s v="f"/>
    <s v="f"/>
    <s v="S"/>
    <s v="S"/>
    <n v="25"/>
    <n v="0"/>
    <n v="0"/>
    <n v="0"/>
    <n v="0"/>
    <n v="17"/>
    <n v="420"/>
    <n v="445"/>
    <n v="462"/>
    <x v="2"/>
    <x v="20"/>
    <x v="20"/>
    <x v="20"/>
    <x v="53"/>
    <x v="2"/>
    <s v="6034"/>
    <n v="6034"/>
  </r>
  <r>
    <x v="399"/>
    <x v="399"/>
    <s v="Elementary School"/>
    <s v="PHBAO"/>
    <s v="f"/>
    <s v="f"/>
    <s v="W"/>
    <s v="W"/>
    <n v="7"/>
    <n v="0"/>
    <n v="0"/>
    <n v="0"/>
    <n v="0"/>
    <n v="18"/>
    <n v="366"/>
    <n v="373"/>
    <n v="391"/>
    <x v="2"/>
    <x v="20"/>
    <x v="20"/>
    <x v="20"/>
    <x v="53"/>
    <x v="2"/>
    <s v="6034"/>
    <n v="6034"/>
  </r>
  <r>
    <x v="400"/>
    <x v="400"/>
    <s v="Elementary School"/>
    <s v="PHBAO"/>
    <s v="f"/>
    <s v="f"/>
    <s v="W"/>
    <s v="W"/>
    <n v="64"/>
    <n v="0"/>
    <n v="0"/>
    <n v="0"/>
    <n v="0"/>
    <n v="15"/>
    <n v="428"/>
    <n v="492"/>
    <n v="507"/>
    <x v="2"/>
    <x v="20"/>
    <x v="20"/>
    <x v="20"/>
    <x v="53"/>
    <x v="2"/>
    <s v="6034"/>
    <n v="6034"/>
  </r>
  <r>
    <x v="401"/>
    <x v="401"/>
    <s v="Elementary School"/>
    <s v="PHBAO"/>
    <s v="f"/>
    <s v="f"/>
    <s v="W"/>
    <s v="W"/>
    <n v="18"/>
    <n v="0"/>
    <n v="0"/>
    <n v="0"/>
    <n v="0"/>
    <n v="0"/>
    <n v="393"/>
    <n v="411"/>
    <n v="411"/>
    <x v="2"/>
    <x v="20"/>
    <x v="20"/>
    <x v="20"/>
    <x v="53"/>
    <x v="2"/>
    <s v="6034"/>
    <n v="6034"/>
  </r>
  <r>
    <x v="402"/>
    <x v="402"/>
    <s v="Elementary School"/>
    <s v="PHBAO"/>
    <s v="f"/>
    <s v="f"/>
    <s v="NE"/>
    <s v="NE"/>
    <n v="8"/>
    <n v="0"/>
    <n v="0"/>
    <n v="9"/>
    <n v="0"/>
    <n v="19"/>
    <n v="466"/>
    <n v="474"/>
    <n v="502"/>
    <x v="2"/>
    <x v="20"/>
    <x v="20"/>
    <x v="20"/>
    <x v="53"/>
    <x v="2"/>
    <s v="6034"/>
    <n v="6034"/>
  </r>
  <r>
    <x v="403"/>
    <x v="403"/>
    <s v="Elementary School"/>
    <s v="PHBAO"/>
    <s v="f"/>
    <s v="f"/>
    <s v="W"/>
    <s v="W"/>
    <n v="24"/>
    <n v="0"/>
    <n v="0"/>
    <n v="9"/>
    <n v="0"/>
    <n v="25"/>
    <n v="490"/>
    <n v="514"/>
    <n v="548"/>
    <x v="2"/>
    <x v="20"/>
    <x v="20"/>
    <x v="20"/>
    <x v="53"/>
    <x v="2"/>
    <s v="6034"/>
    <n v="6034"/>
  </r>
  <r>
    <x v="404"/>
    <x v="404"/>
    <s v="Elementary School"/>
    <s v="PHBAO"/>
    <s v="f"/>
    <s v="f"/>
    <s v="NW"/>
    <s v="NW"/>
    <n v="7"/>
    <n v="0"/>
    <n v="0"/>
    <n v="12"/>
    <n v="0"/>
    <n v="0"/>
    <n v="371"/>
    <n v="378"/>
    <n v="390"/>
    <x v="2"/>
    <x v="20"/>
    <x v="20"/>
    <x v="20"/>
    <x v="53"/>
    <x v="2"/>
    <s v="6034"/>
    <n v="6034"/>
  </r>
  <r>
    <x v="405"/>
    <x v="405"/>
    <s v="Elementary School"/>
    <s v="PHBAO"/>
    <s v="f"/>
    <s v="f"/>
    <s v="W"/>
    <s v="W"/>
    <n v="6"/>
    <n v="0"/>
    <n v="0"/>
    <n v="19"/>
    <n v="0"/>
    <n v="0"/>
    <n v="295"/>
    <n v="301"/>
    <n v="320"/>
    <x v="2"/>
    <x v="20"/>
    <x v="20"/>
    <x v="20"/>
    <x v="53"/>
    <x v="2"/>
    <s v="6034"/>
    <n v="6034"/>
  </r>
  <r>
    <x v="406"/>
    <x v="406"/>
    <s v="Elementary School"/>
    <s v="PHBAO"/>
    <s v="f"/>
    <s v="f"/>
    <s v="E"/>
    <s v="E"/>
    <n v="28"/>
    <n v="0"/>
    <n v="0"/>
    <n v="14"/>
    <n v="40"/>
    <n v="0"/>
    <n v="399"/>
    <n v="427"/>
    <n v="481"/>
    <x v="2"/>
    <x v="20"/>
    <x v="20"/>
    <x v="20"/>
    <x v="53"/>
    <x v="2"/>
    <s v="6034"/>
    <n v="6034"/>
  </r>
  <r>
    <x v="407"/>
    <x v="407"/>
    <s v="Elementary School"/>
    <s v="Desegregated/Receiver"/>
    <s v="f"/>
    <s v="f"/>
    <s v="NE"/>
    <s v="NE"/>
    <n v="21"/>
    <n v="0"/>
    <n v="0"/>
    <n v="7"/>
    <n v="0"/>
    <n v="0"/>
    <n v="424"/>
    <n v="445"/>
    <n v="452"/>
    <x v="2"/>
    <x v="20"/>
    <x v="20"/>
    <x v="20"/>
    <x v="53"/>
    <x v="2"/>
    <s v="6034"/>
    <n v="6034"/>
  </r>
  <r>
    <x v="408"/>
    <x v="408"/>
    <s v="Elementary School"/>
    <s v="PHBAO"/>
    <s v="f"/>
    <s v="f"/>
    <s v="S"/>
    <s v="S"/>
    <n v="0"/>
    <n v="0"/>
    <n v="0"/>
    <n v="0"/>
    <n v="0"/>
    <n v="23"/>
    <n v="347"/>
    <n v="347"/>
    <n v="370"/>
    <x v="2"/>
    <x v="20"/>
    <x v="20"/>
    <x v="20"/>
    <x v="53"/>
    <x v="2"/>
    <s v="6034"/>
    <n v="6034"/>
  </r>
  <r>
    <x v="409"/>
    <x v="409"/>
    <s v="Elementary School"/>
    <s v="Desegregated/Receiver"/>
    <s v="t"/>
    <s v="f"/>
    <s v="NE"/>
    <s v="NE"/>
    <n v="43"/>
    <n v="0"/>
    <n v="0"/>
    <n v="0"/>
    <n v="0"/>
    <n v="0"/>
    <n v="581"/>
    <n v="624"/>
    <n v="624"/>
    <x v="2"/>
    <x v="20"/>
    <x v="20"/>
    <x v="20"/>
    <x v="53"/>
    <x v="2"/>
    <s v="6034"/>
    <n v="6034"/>
  </r>
  <r>
    <x v="410"/>
    <x v="410"/>
    <s v="Magnet School - ELEM"/>
    <s v="Magnet 2"/>
    <s v="f"/>
    <s v="f"/>
    <s v="C"/>
    <s v="C"/>
    <n v="0"/>
    <n v="0"/>
    <n v="0"/>
    <n v="0"/>
    <n v="0"/>
    <n v="19"/>
    <n v="335"/>
    <n v="335"/>
    <n v="354"/>
    <x v="2"/>
    <x v="20"/>
    <x v="20"/>
    <x v="20"/>
    <x v="53"/>
    <x v="2"/>
    <s v="6034"/>
    <n v="6034"/>
  </r>
  <r>
    <x v="411"/>
    <x v="411"/>
    <s v="Elementary School"/>
    <s v="Desegregated/Receiver"/>
    <s v="f"/>
    <s v="f"/>
    <s v="W"/>
    <s v="W"/>
    <n v="0"/>
    <n v="0"/>
    <n v="0"/>
    <n v="0"/>
    <n v="0"/>
    <n v="0"/>
    <n v="595"/>
    <n v="595"/>
    <n v="595"/>
    <x v="2"/>
    <x v="20"/>
    <x v="20"/>
    <x v="20"/>
    <x v="53"/>
    <x v="2"/>
    <s v="6034"/>
    <n v="6034"/>
  </r>
  <r>
    <x v="412"/>
    <x v="412"/>
    <s v="Elementary School"/>
    <s v="PHBAO"/>
    <s v="f"/>
    <s v="f"/>
    <s v="NE"/>
    <s v="NE"/>
    <n v="29"/>
    <n v="0"/>
    <n v="0"/>
    <n v="0"/>
    <n v="0"/>
    <n v="24"/>
    <n v="522"/>
    <n v="551"/>
    <n v="575"/>
    <x v="2"/>
    <x v="20"/>
    <x v="20"/>
    <x v="20"/>
    <x v="53"/>
    <x v="2"/>
    <s v="6034"/>
    <n v="6034"/>
  </r>
  <r>
    <x v="413"/>
    <x v="413"/>
    <s v="Elementary School"/>
    <s v="Desegregated/Receiver"/>
    <s v="f"/>
    <s v="f"/>
    <s v="W"/>
    <s v="W"/>
    <n v="0"/>
    <n v="0"/>
    <n v="0"/>
    <n v="0"/>
    <n v="0"/>
    <n v="0"/>
    <n v="448"/>
    <n v="448"/>
    <n v="448"/>
    <x v="2"/>
    <x v="20"/>
    <x v="20"/>
    <x v="20"/>
    <x v="53"/>
    <x v="2"/>
    <s v="6034"/>
    <n v="6034"/>
  </r>
  <r>
    <x v="414"/>
    <x v="414"/>
    <s v="Elementary School"/>
    <s v="PHBAO"/>
    <s v="f"/>
    <s v="f"/>
    <s v="C"/>
    <s v="C"/>
    <n v="26"/>
    <n v="0"/>
    <n v="0"/>
    <n v="0"/>
    <n v="0"/>
    <n v="0"/>
    <n v="255"/>
    <n v="281"/>
    <n v="281"/>
    <x v="2"/>
    <x v="20"/>
    <x v="20"/>
    <x v="20"/>
    <x v="53"/>
    <x v="2"/>
    <s v="6034"/>
    <n v="6034"/>
  </r>
  <r>
    <x v="415"/>
    <x v="415"/>
    <s v="Magnet School - ELEM"/>
    <s v="Magnet 1"/>
    <s v="f"/>
    <s v="f"/>
    <s v="W"/>
    <s v="W"/>
    <n v="12"/>
    <n v="0"/>
    <n v="0"/>
    <n v="0"/>
    <n v="0"/>
    <n v="0"/>
    <n v="288"/>
    <n v="300"/>
    <n v="300"/>
    <x v="2"/>
    <x v="20"/>
    <x v="20"/>
    <x v="20"/>
    <x v="53"/>
    <x v="2"/>
    <s v="6034"/>
    <n v="6034"/>
  </r>
  <r>
    <x v="416"/>
    <x v="416"/>
    <s v="Elementary School"/>
    <s v="PHBAO"/>
    <s v="f"/>
    <s v="f"/>
    <s v="E"/>
    <s v="E"/>
    <n v="69"/>
    <n v="0"/>
    <n v="0"/>
    <n v="8"/>
    <n v="0"/>
    <n v="35"/>
    <n v="712"/>
    <n v="781"/>
    <n v="824"/>
    <x v="2"/>
    <x v="20"/>
    <x v="20"/>
    <x v="20"/>
    <x v="53"/>
    <x v="2"/>
    <s v="6034"/>
    <n v="6034"/>
  </r>
  <r>
    <x v="417"/>
    <x v="417"/>
    <s v="Primary Center"/>
    <s v="PHBAO"/>
    <s v="f"/>
    <s v="f"/>
    <s v="E"/>
    <s v="E"/>
    <n v="0"/>
    <n v="0"/>
    <n v="0"/>
    <n v="4"/>
    <n v="0"/>
    <n v="24"/>
    <n v="177"/>
    <n v="177"/>
    <n v="205"/>
    <x v="2"/>
    <x v="20"/>
    <x v="20"/>
    <x v="20"/>
    <x v="53"/>
    <x v="2"/>
    <s v="6034"/>
    <n v="6034"/>
  </r>
  <r>
    <x v="418"/>
    <x v="418"/>
    <s v="Elementary School"/>
    <s v="PHBAO"/>
    <s v="f"/>
    <s v="f"/>
    <s v="S"/>
    <s v="S"/>
    <n v="61"/>
    <n v="0"/>
    <n v="0"/>
    <n v="11"/>
    <n v="44"/>
    <n v="44"/>
    <n v="756"/>
    <n v="817"/>
    <n v="916"/>
    <x v="2"/>
    <x v="20"/>
    <x v="20"/>
    <x v="20"/>
    <x v="53"/>
    <x v="2"/>
    <s v="6034"/>
    <n v="6034"/>
  </r>
  <r>
    <x v="419"/>
    <x v="419"/>
    <s v="Elementary School"/>
    <s v="PHBAO"/>
    <s v="f"/>
    <s v="f"/>
    <s v="NE"/>
    <s v="NE"/>
    <n v="19"/>
    <n v="0"/>
    <n v="0"/>
    <n v="13"/>
    <n v="0"/>
    <n v="20"/>
    <n v="559"/>
    <n v="578"/>
    <n v="611"/>
    <x v="2"/>
    <x v="20"/>
    <x v="20"/>
    <x v="20"/>
    <x v="53"/>
    <x v="2"/>
    <s v="6034"/>
    <n v="6034"/>
  </r>
  <r>
    <x v="420"/>
    <x v="420"/>
    <s v="Elementary School"/>
    <s v="PHBAO"/>
    <s v="f"/>
    <s v="f"/>
    <s v="E"/>
    <s v="E"/>
    <n v="39"/>
    <n v="0"/>
    <n v="0"/>
    <n v="0"/>
    <n v="0"/>
    <n v="24"/>
    <n v="543"/>
    <n v="582"/>
    <n v="606"/>
    <x v="2"/>
    <x v="20"/>
    <x v="20"/>
    <x v="20"/>
    <x v="53"/>
    <x v="2"/>
    <s v="6034"/>
    <n v="6034"/>
  </r>
  <r>
    <x v="421"/>
    <x v="421"/>
    <s v="Elementary School"/>
    <s v="PHBAO"/>
    <s v="f"/>
    <s v="f"/>
    <s v="NW"/>
    <s v="NW"/>
    <n v="0"/>
    <n v="0"/>
    <n v="0"/>
    <n v="7"/>
    <n v="0"/>
    <n v="24"/>
    <n v="646"/>
    <n v="646"/>
    <n v="677"/>
    <x v="2"/>
    <x v="20"/>
    <x v="20"/>
    <x v="20"/>
    <x v="53"/>
    <x v="2"/>
    <s v="6034"/>
    <n v="6034"/>
  </r>
  <r>
    <x v="422"/>
    <x v="422"/>
    <s v="Magnet School - ELEM"/>
    <s v="Magnet 2"/>
    <s v="f"/>
    <s v="f"/>
    <s v="C"/>
    <s v="C"/>
    <n v="0"/>
    <n v="0"/>
    <n v="0"/>
    <n v="0"/>
    <n v="0"/>
    <n v="18"/>
    <n v="277"/>
    <n v="277"/>
    <n v="295"/>
    <x v="2"/>
    <x v="20"/>
    <x v="20"/>
    <x v="20"/>
    <x v="53"/>
    <x v="2"/>
    <s v="6034"/>
    <n v="6034"/>
  </r>
  <r>
    <x v="423"/>
    <x v="423"/>
    <s v="Elementary School"/>
    <s v="PHBAO"/>
    <s v="f"/>
    <s v="f"/>
    <s v="C"/>
    <s v="C"/>
    <n v="31"/>
    <n v="0"/>
    <n v="0"/>
    <n v="6"/>
    <n v="24"/>
    <n v="24"/>
    <n v="650"/>
    <n v="681"/>
    <n v="735"/>
    <x v="2"/>
    <x v="20"/>
    <x v="20"/>
    <x v="20"/>
    <x v="53"/>
    <x v="2"/>
    <s v="6034"/>
    <n v="6034"/>
  </r>
  <r>
    <x v="424"/>
    <x v="424"/>
    <s v="Elementary School"/>
    <s v="PHBAO"/>
    <s v="f"/>
    <s v="f"/>
    <s v="C"/>
    <s v="C"/>
    <n v="30"/>
    <n v="0"/>
    <n v="0"/>
    <n v="0"/>
    <n v="0"/>
    <n v="18"/>
    <n v="386"/>
    <n v="416"/>
    <n v="434"/>
    <x v="2"/>
    <x v="20"/>
    <x v="20"/>
    <x v="20"/>
    <x v="53"/>
    <x v="2"/>
    <s v="6034"/>
    <n v="6034"/>
  </r>
  <r>
    <x v="425"/>
    <x v="425"/>
    <s v="Primary Center"/>
    <s v="PHBAO"/>
    <s v="f"/>
    <s v="f"/>
    <s v="W"/>
    <s v="W"/>
    <n v="6"/>
    <n v="0"/>
    <n v="0"/>
    <n v="16"/>
    <n v="0"/>
    <n v="14"/>
    <n v="116"/>
    <n v="122"/>
    <n v="152"/>
    <x v="2"/>
    <x v="20"/>
    <x v="20"/>
    <x v="20"/>
    <x v="53"/>
    <x v="2"/>
    <s v="6034"/>
    <n v="6034"/>
  </r>
  <r>
    <x v="426"/>
    <x v="426"/>
    <s v="Elementary School"/>
    <s v="Desegregated/Receiver"/>
    <s v="f"/>
    <s v="f"/>
    <s v="NE"/>
    <s v="NE"/>
    <n v="43"/>
    <n v="0"/>
    <n v="0"/>
    <n v="15"/>
    <n v="0"/>
    <n v="0"/>
    <n v="503"/>
    <n v="546"/>
    <n v="561"/>
    <x v="2"/>
    <x v="20"/>
    <x v="20"/>
    <x v="20"/>
    <x v="53"/>
    <x v="2"/>
    <s v="6034"/>
    <n v="6034"/>
  </r>
  <r>
    <x v="427"/>
    <x v="427"/>
    <s v="Elementary School"/>
    <s v="PHBAO"/>
    <s v="f"/>
    <s v="f"/>
    <s v="E"/>
    <s v="E"/>
    <n v="17"/>
    <n v="0"/>
    <n v="0"/>
    <n v="0"/>
    <n v="0"/>
    <n v="24"/>
    <n v="319"/>
    <n v="336"/>
    <n v="360"/>
    <x v="2"/>
    <x v="20"/>
    <x v="20"/>
    <x v="20"/>
    <x v="53"/>
    <x v="2"/>
    <s v="6034"/>
    <n v="6034"/>
  </r>
  <r>
    <x v="428"/>
    <x v="428"/>
    <s v="Elementary School"/>
    <s v="PHBAO"/>
    <s v="f"/>
    <s v="f"/>
    <s v="W"/>
    <s v="W"/>
    <n v="10"/>
    <n v="0"/>
    <n v="0"/>
    <n v="0"/>
    <n v="16"/>
    <n v="0"/>
    <n v="130"/>
    <n v="140"/>
    <n v="156"/>
    <x v="2"/>
    <x v="20"/>
    <x v="20"/>
    <x v="20"/>
    <x v="53"/>
    <x v="2"/>
    <s v="6034"/>
    <n v="6034"/>
  </r>
  <r>
    <x v="429"/>
    <x v="429"/>
    <s v="Elementary School"/>
    <s v="Desegregated/Receiver"/>
    <s v="t"/>
    <s v="f"/>
    <s v="NW"/>
    <s v="NW"/>
    <n v="0"/>
    <n v="0"/>
    <n v="0"/>
    <n v="8"/>
    <n v="0"/>
    <n v="0"/>
    <n v="657"/>
    <n v="657"/>
    <n v="665"/>
    <x v="2"/>
    <x v="20"/>
    <x v="20"/>
    <x v="20"/>
    <x v="53"/>
    <x v="2"/>
    <s v="6034"/>
    <n v="6034"/>
  </r>
  <r>
    <x v="430"/>
    <x v="430"/>
    <s v="Elementary School"/>
    <s v="PHBAO"/>
    <s v="f"/>
    <s v="f"/>
    <s v="S"/>
    <s v="S"/>
    <n v="24"/>
    <n v="0"/>
    <n v="0"/>
    <n v="8"/>
    <n v="0"/>
    <n v="22"/>
    <n v="360"/>
    <n v="384"/>
    <n v="414"/>
    <x v="2"/>
    <x v="20"/>
    <x v="20"/>
    <x v="20"/>
    <x v="53"/>
    <x v="2"/>
    <s v="6034"/>
    <n v="6034"/>
  </r>
  <r>
    <x v="431"/>
    <x v="431"/>
    <s v="Elementary School"/>
    <s v="PHBAO"/>
    <s v="f"/>
    <s v="f"/>
    <s v="S"/>
    <s v="S"/>
    <n v="60"/>
    <n v="0"/>
    <n v="0"/>
    <n v="12"/>
    <n v="0"/>
    <n v="46"/>
    <n v="926"/>
    <n v="986"/>
    <n v="1044"/>
    <x v="2"/>
    <x v="20"/>
    <x v="20"/>
    <x v="20"/>
    <x v="53"/>
    <x v="2"/>
    <s v="6034"/>
    <n v="6034"/>
  </r>
  <r>
    <x v="432"/>
    <x v="432"/>
    <s v="Elementary School"/>
    <s v="PHBAO"/>
    <s v="f"/>
    <s v="f"/>
    <s v="W"/>
    <s v="W"/>
    <n v="12"/>
    <n v="0"/>
    <n v="0"/>
    <n v="13"/>
    <n v="0"/>
    <n v="21"/>
    <n v="494"/>
    <n v="506"/>
    <n v="540"/>
    <x v="2"/>
    <x v="20"/>
    <x v="20"/>
    <x v="20"/>
    <x v="53"/>
    <x v="2"/>
    <s v="6034"/>
    <n v="6034"/>
  </r>
  <r>
    <x v="433"/>
    <x v="433"/>
    <s v="Elementary School"/>
    <s v="PHBAO"/>
    <s v="f"/>
    <s v="f"/>
    <s v="S"/>
    <s v="S"/>
    <n v="38"/>
    <n v="0"/>
    <n v="0"/>
    <n v="1"/>
    <n v="0"/>
    <n v="24"/>
    <n v="719"/>
    <n v="757"/>
    <n v="782"/>
    <x v="2"/>
    <x v="20"/>
    <x v="20"/>
    <x v="20"/>
    <x v="53"/>
    <x v="2"/>
    <s v="6034"/>
    <n v="6034"/>
  </r>
  <r>
    <x v="434"/>
    <x v="434"/>
    <s v="Elementary School"/>
    <s v="PHBAO"/>
    <s v="f"/>
    <s v="f"/>
    <s v="NE"/>
    <s v="NE"/>
    <n v="18"/>
    <n v="0"/>
    <n v="0"/>
    <n v="20"/>
    <n v="0"/>
    <n v="19"/>
    <n v="621"/>
    <n v="639"/>
    <n v="678"/>
    <x v="2"/>
    <x v="20"/>
    <x v="20"/>
    <x v="20"/>
    <x v="53"/>
    <x v="2"/>
    <s v="6034"/>
    <n v="6034"/>
  </r>
  <r>
    <x v="435"/>
    <x v="435"/>
    <s v="Elementary School"/>
    <s v="PHBAO"/>
    <s v="f"/>
    <s v="f"/>
    <s v="W"/>
    <s v="W"/>
    <n v="23"/>
    <n v="0"/>
    <n v="0"/>
    <n v="0"/>
    <n v="0"/>
    <n v="20"/>
    <n v="373"/>
    <n v="396"/>
    <n v="416"/>
    <x v="2"/>
    <x v="20"/>
    <x v="20"/>
    <x v="20"/>
    <x v="53"/>
    <x v="2"/>
    <s v="6034"/>
    <n v="6034"/>
  </r>
  <r>
    <x v="436"/>
    <x v="436"/>
    <s v="Elementary School"/>
    <s v="PHBAO"/>
    <s v="f"/>
    <s v="f"/>
    <s v="E"/>
    <s v="E"/>
    <n v="57"/>
    <n v="0"/>
    <n v="0"/>
    <n v="26"/>
    <n v="25"/>
    <n v="13"/>
    <n v="715"/>
    <n v="772"/>
    <n v="836"/>
    <x v="2"/>
    <x v="20"/>
    <x v="20"/>
    <x v="20"/>
    <x v="53"/>
    <x v="2"/>
    <s v="6034"/>
    <n v="6034"/>
  </r>
  <r>
    <x v="437"/>
    <x v="437"/>
    <s v="Elementary School"/>
    <s v="Desegregated/Receiver"/>
    <s v="t"/>
    <s v="f"/>
    <s v="NE"/>
    <s v="NE"/>
    <n v="28"/>
    <n v="0"/>
    <n v="0"/>
    <n v="0"/>
    <n v="0"/>
    <n v="0"/>
    <n v="803"/>
    <n v="831"/>
    <n v="831"/>
    <x v="2"/>
    <x v="20"/>
    <x v="20"/>
    <x v="20"/>
    <x v="53"/>
    <x v="2"/>
    <s v="6034"/>
    <n v="6034"/>
  </r>
  <r>
    <x v="438"/>
    <x v="438"/>
    <s v="Elementary School"/>
    <s v="PHBAO"/>
    <s v="f"/>
    <s v="f"/>
    <s v="NW"/>
    <s v="NW"/>
    <n v="23"/>
    <n v="0"/>
    <n v="0"/>
    <n v="17"/>
    <n v="0"/>
    <n v="18"/>
    <n v="383"/>
    <n v="406"/>
    <n v="441"/>
    <x v="2"/>
    <x v="20"/>
    <x v="20"/>
    <x v="20"/>
    <x v="53"/>
    <x v="2"/>
    <s v="6034"/>
    <n v="6034"/>
  </r>
  <r>
    <x v="439"/>
    <x v="439"/>
    <s v="Elementary School"/>
    <s v="PHBAO"/>
    <s v="f"/>
    <s v="f"/>
    <s v="W"/>
    <s v="W"/>
    <n v="4"/>
    <n v="0"/>
    <n v="0"/>
    <n v="24"/>
    <n v="0"/>
    <n v="0"/>
    <n v="299"/>
    <n v="303"/>
    <n v="327"/>
    <x v="2"/>
    <x v="20"/>
    <x v="20"/>
    <x v="20"/>
    <x v="53"/>
    <x v="2"/>
    <s v="6034"/>
    <n v="6034"/>
  </r>
  <r>
    <x v="440"/>
    <x v="440"/>
    <s v="Elementary School"/>
    <s v="PHBAO"/>
    <s v="f"/>
    <s v="f"/>
    <s v="E"/>
    <s v="E"/>
    <n v="38"/>
    <n v="0"/>
    <n v="0"/>
    <n v="0"/>
    <n v="30"/>
    <n v="0"/>
    <n v="314"/>
    <n v="352"/>
    <n v="382"/>
    <x v="2"/>
    <x v="20"/>
    <x v="20"/>
    <x v="20"/>
    <x v="53"/>
    <x v="2"/>
    <s v="6034"/>
    <n v="6034"/>
  </r>
  <r>
    <x v="441"/>
    <x v="441"/>
    <s v="Elementary School"/>
    <s v="PHBAO"/>
    <s v="f"/>
    <s v="f"/>
    <s v="E"/>
    <s v="E"/>
    <n v="0"/>
    <n v="0"/>
    <n v="0"/>
    <n v="0"/>
    <n v="0"/>
    <n v="13"/>
    <n v="219"/>
    <n v="219"/>
    <n v="232"/>
    <x v="2"/>
    <x v="20"/>
    <x v="20"/>
    <x v="20"/>
    <x v="53"/>
    <x v="2"/>
    <s v="6034"/>
    <n v="6034"/>
  </r>
  <r>
    <x v="442"/>
    <x v="442"/>
    <s v="Elementary School"/>
    <s v="PHBAO"/>
    <s v="f"/>
    <s v="f"/>
    <s v="W"/>
    <s v="W"/>
    <n v="29"/>
    <n v="0"/>
    <n v="0"/>
    <n v="30"/>
    <n v="0"/>
    <n v="18"/>
    <n v="471"/>
    <n v="500"/>
    <n v="548"/>
    <x v="2"/>
    <x v="20"/>
    <x v="20"/>
    <x v="20"/>
    <x v="53"/>
    <x v="2"/>
    <s v="6034"/>
    <n v="6034"/>
  </r>
  <r>
    <x v="443"/>
    <x v="443"/>
    <s v="Elementary School"/>
    <s v="PHBAO"/>
    <s v="f"/>
    <s v="f"/>
    <s v="S"/>
    <s v="S"/>
    <n v="58"/>
    <n v="0"/>
    <n v="0"/>
    <n v="13"/>
    <n v="0"/>
    <n v="22"/>
    <n v="707"/>
    <n v="765"/>
    <n v="800"/>
    <x v="2"/>
    <x v="20"/>
    <x v="20"/>
    <x v="20"/>
    <x v="53"/>
    <x v="2"/>
    <s v="6034"/>
    <n v="6034"/>
  </r>
  <r>
    <x v="444"/>
    <x v="444"/>
    <s v="Elementary School"/>
    <s v="PHBAO"/>
    <s v="f"/>
    <s v="f"/>
    <s v="W"/>
    <s v="W"/>
    <n v="33"/>
    <n v="0"/>
    <n v="0"/>
    <n v="10"/>
    <n v="0"/>
    <n v="44"/>
    <n v="524"/>
    <n v="557"/>
    <n v="611"/>
    <x v="2"/>
    <x v="20"/>
    <x v="20"/>
    <x v="20"/>
    <x v="53"/>
    <x v="2"/>
    <s v="6034"/>
    <n v="6034"/>
  </r>
  <r>
    <x v="445"/>
    <x v="445"/>
    <s v="Elementary School"/>
    <s v="PHBAO"/>
    <s v="f"/>
    <s v="f"/>
    <s v="S"/>
    <s v="S"/>
    <n v="26"/>
    <n v="0"/>
    <n v="0"/>
    <n v="0"/>
    <n v="0"/>
    <n v="24"/>
    <n v="778"/>
    <n v="804"/>
    <n v="828"/>
    <x v="2"/>
    <x v="20"/>
    <x v="20"/>
    <x v="20"/>
    <x v="53"/>
    <x v="2"/>
    <s v="6034"/>
    <n v="6034"/>
  </r>
  <r>
    <x v="446"/>
    <x v="446"/>
    <s v="Elementary School"/>
    <s v="PHBAO"/>
    <s v="f"/>
    <s v="f"/>
    <s v="E"/>
    <s v="E"/>
    <n v="0"/>
    <n v="0"/>
    <n v="0"/>
    <n v="0"/>
    <n v="0"/>
    <n v="0"/>
    <n v="237"/>
    <n v="237"/>
    <n v="237"/>
    <x v="2"/>
    <x v="20"/>
    <x v="20"/>
    <x v="20"/>
    <x v="53"/>
    <x v="2"/>
    <s v="6034"/>
    <n v="6034"/>
  </r>
  <r>
    <x v="447"/>
    <x v="447"/>
    <s v="Elementary School"/>
    <s v="PHBAO"/>
    <s v="f"/>
    <s v="f"/>
    <s v="E"/>
    <s v="E"/>
    <n v="30"/>
    <n v="0"/>
    <n v="0"/>
    <n v="13"/>
    <n v="0"/>
    <n v="0"/>
    <n v="159"/>
    <n v="189"/>
    <n v="202"/>
    <x v="2"/>
    <x v="20"/>
    <x v="20"/>
    <x v="20"/>
    <x v="53"/>
    <x v="2"/>
    <s v="6034"/>
    <n v="6034"/>
  </r>
  <r>
    <x v="448"/>
    <x v="448"/>
    <s v="Elementary School"/>
    <s v="PHBAO"/>
    <s v="f"/>
    <s v="f"/>
    <s v="S"/>
    <s v="S"/>
    <n v="52"/>
    <n v="0"/>
    <n v="0"/>
    <n v="9"/>
    <n v="0"/>
    <n v="24"/>
    <n v="898"/>
    <n v="950"/>
    <n v="983"/>
    <x v="2"/>
    <x v="20"/>
    <x v="20"/>
    <x v="20"/>
    <x v="53"/>
    <x v="2"/>
    <s v="6034"/>
    <n v="6034"/>
  </r>
  <r>
    <x v="449"/>
    <x v="449"/>
    <s v="Elementary School"/>
    <s v="PHBAO"/>
    <s v="f"/>
    <s v="f"/>
    <s v="S"/>
    <s v="S"/>
    <n v="34"/>
    <n v="0"/>
    <n v="0"/>
    <n v="0"/>
    <n v="0"/>
    <n v="0"/>
    <n v="741"/>
    <n v="775"/>
    <n v="775"/>
    <x v="2"/>
    <x v="20"/>
    <x v="20"/>
    <x v="20"/>
    <x v="53"/>
    <x v="2"/>
    <s v="6034"/>
    <n v="6034"/>
  </r>
  <r>
    <x v="450"/>
    <x v="450"/>
    <s v="Magnet School - ELEM"/>
    <s v="Magnet 1"/>
    <s v="f"/>
    <s v="f"/>
    <s v="S"/>
    <s v="S"/>
    <n v="0"/>
    <n v="0"/>
    <n v="0"/>
    <n v="0"/>
    <n v="0"/>
    <n v="0"/>
    <n v="477"/>
    <n v="477"/>
    <n v="477"/>
    <x v="2"/>
    <x v="20"/>
    <x v="20"/>
    <x v="20"/>
    <x v="53"/>
    <x v="2"/>
    <s v="6034"/>
    <n v="6034"/>
  </r>
  <r>
    <x v="451"/>
    <x v="451"/>
    <s v="Elementary School"/>
    <s v="PHBAO"/>
    <s v="f"/>
    <s v="f"/>
    <s v="S"/>
    <s v="S"/>
    <n v="27"/>
    <n v="0"/>
    <n v="0"/>
    <n v="0"/>
    <n v="47"/>
    <n v="0"/>
    <n v="803"/>
    <n v="830"/>
    <n v="877"/>
    <x v="2"/>
    <x v="20"/>
    <x v="20"/>
    <x v="20"/>
    <x v="53"/>
    <x v="2"/>
    <s v="6034"/>
    <n v="6034"/>
  </r>
  <r>
    <x v="452"/>
    <x v="452"/>
    <s v="Elementary School"/>
    <s v="PHBAO"/>
    <s v="f"/>
    <s v="f"/>
    <s v="E"/>
    <s v="E"/>
    <n v="28"/>
    <n v="0"/>
    <n v="0"/>
    <n v="0"/>
    <n v="0"/>
    <n v="0"/>
    <n v="495"/>
    <n v="523"/>
    <n v="523"/>
    <x v="2"/>
    <x v="20"/>
    <x v="20"/>
    <x v="20"/>
    <x v="53"/>
    <x v="2"/>
    <s v="6034"/>
    <n v="6034"/>
  </r>
  <r>
    <x v="453"/>
    <x v="453"/>
    <s v="Elementary School"/>
    <s v="PHBAO"/>
    <s v="f"/>
    <s v="f"/>
    <s v="E"/>
    <s v="E"/>
    <n v="53"/>
    <n v="0"/>
    <n v="0"/>
    <n v="13"/>
    <n v="48"/>
    <n v="24"/>
    <n v="814"/>
    <n v="867"/>
    <n v="952"/>
    <x v="2"/>
    <x v="20"/>
    <x v="20"/>
    <x v="20"/>
    <x v="53"/>
    <x v="2"/>
    <s v="6034"/>
    <n v="6034"/>
  </r>
  <r>
    <x v="454"/>
    <x v="454"/>
    <s v="Elementary School"/>
    <s v="PHBAO"/>
    <s v="f"/>
    <s v="f"/>
    <s v="E"/>
    <s v="E"/>
    <n v="41"/>
    <n v="0"/>
    <n v="0"/>
    <n v="7"/>
    <n v="0"/>
    <n v="44"/>
    <n v="756"/>
    <n v="797"/>
    <n v="848"/>
    <x v="2"/>
    <x v="20"/>
    <x v="20"/>
    <x v="20"/>
    <x v="53"/>
    <x v="2"/>
    <s v="6034"/>
    <n v="6034"/>
  </r>
  <r>
    <x v="455"/>
    <x v="455"/>
    <s v="Elementary School"/>
    <s v="PHBAO"/>
    <s v="f"/>
    <s v="f"/>
    <s v="E"/>
    <s v="E"/>
    <n v="34"/>
    <n v="0"/>
    <n v="0"/>
    <n v="0"/>
    <n v="0"/>
    <n v="23"/>
    <n v="636"/>
    <n v="670"/>
    <n v="693"/>
    <x v="2"/>
    <x v="20"/>
    <x v="20"/>
    <x v="20"/>
    <x v="53"/>
    <x v="2"/>
    <s v="6034"/>
    <n v="6034"/>
  </r>
  <r>
    <x v="456"/>
    <x v="456"/>
    <s v="Elementary School"/>
    <s v="PHBAO"/>
    <s v="f"/>
    <s v="f"/>
    <s v="E"/>
    <s v="E"/>
    <n v="21"/>
    <n v="0"/>
    <n v="0"/>
    <n v="9"/>
    <n v="0"/>
    <n v="21"/>
    <n v="560"/>
    <n v="581"/>
    <n v="611"/>
    <x v="2"/>
    <x v="20"/>
    <x v="20"/>
    <x v="20"/>
    <x v="53"/>
    <x v="2"/>
    <s v="6034"/>
    <n v="6034"/>
  </r>
  <r>
    <x v="457"/>
    <x v="457"/>
    <s v="Elementary School"/>
    <s v="PHBAO"/>
    <s v="f"/>
    <s v="f"/>
    <s v="S"/>
    <s v="S"/>
    <n v="36"/>
    <n v="0"/>
    <n v="0"/>
    <n v="10"/>
    <n v="0"/>
    <n v="24"/>
    <n v="678"/>
    <n v="714"/>
    <n v="748"/>
    <x v="2"/>
    <x v="20"/>
    <x v="20"/>
    <x v="20"/>
    <x v="53"/>
    <x v="2"/>
    <s v="6034"/>
    <n v="6034"/>
  </r>
  <r>
    <x v="458"/>
    <x v="458"/>
    <s v="Elementary School"/>
    <s v="PHBAO"/>
    <s v="f"/>
    <s v="f"/>
    <s v="NW"/>
    <s v="NW"/>
    <n v="21"/>
    <n v="0"/>
    <n v="0"/>
    <n v="4"/>
    <n v="45"/>
    <n v="20"/>
    <n v="339"/>
    <n v="360"/>
    <n v="429"/>
    <x v="2"/>
    <x v="20"/>
    <x v="20"/>
    <x v="20"/>
    <x v="53"/>
    <x v="2"/>
    <s v="6034"/>
    <n v="6034"/>
  </r>
  <r>
    <x v="459"/>
    <x v="459"/>
    <s v="Elementary School"/>
    <s v="PHBAO"/>
    <s v="f"/>
    <s v="f"/>
    <s v="E"/>
    <s v="E"/>
    <n v="0"/>
    <n v="0"/>
    <n v="0"/>
    <n v="0"/>
    <n v="0"/>
    <n v="0"/>
    <n v="530"/>
    <n v="530"/>
    <n v="530"/>
    <x v="2"/>
    <x v="20"/>
    <x v="20"/>
    <x v="20"/>
    <x v="53"/>
    <x v="2"/>
    <s v="6034"/>
    <n v="6034"/>
  </r>
  <r>
    <x v="460"/>
    <x v="460"/>
    <s v="Primary Center"/>
    <s v="PHBAO"/>
    <s v="f"/>
    <s v="f"/>
    <s v="E"/>
    <s v="E"/>
    <n v="0"/>
    <n v="0"/>
    <n v="0"/>
    <n v="9"/>
    <n v="31"/>
    <n v="45"/>
    <n v="142"/>
    <n v="142"/>
    <n v="227"/>
    <x v="2"/>
    <x v="20"/>
    <x v="20"/>
    <x v="20"/>
    <x v="53"/>
    <x v="2"/>
    <s v="6034"/>
    <n v="6034"/>
  </r>
  <r>
    <x v="461"/>
    <x v="461"/>
    <s v="Elementary School"/>
    <s v="PHBAO"/>
    <s v="f"/>
    <s v="f"/>
    <s v="E"/>
    <s v="E"/>
    <n v="38"/>
    <n v="0"/>
    <n v="0"/>
    <n v="0"/>
    <n v="0"/>
    <n v="23"/>
    <n v="468"/>
    <n v="506"/>
    <n v="529"/>
    <x v="2"/>
    <x v="20"/>
    <x v="20"/>
    <x v="20"/>
    <x v="53"/>
    <x v="2"/>
    <s v="6034"/>
    <n v="6034"/>
  </r>
  <r>
    <x v="462"/>
    <x v="462"/>
    <s v="Elementary School"/>
    <s v="PHBAO"/>
    <s v="f"/>
    <s v="f"/>
    <s v="E"/>
    <s v="E"/>
    <n v="26"/>
    <n v="0"/>
    <n v="0"/>
    <n v="0"/>
    <n v="0"/>
    <n v="24"/>
    <n v="427"/>
    <n v="453"/>
    <n v="477"/>
    <x v="2"/>
    <x v="20"/>
    <x v="20"/>
    <x v="20"/>
    <x v="53"/>
    <x v="2"/>
    <s v="6034"/>
    <n v="6034"/>
  </r>
  <r>
    <x v="463"/>
    <x v="463"/>
    <s v="Elementary School"/>
    <s v="PHBAO"/>
    <s v="f"/>
    <s v="f"/>
    <s v="W"/>
    <s v="W"/>
    <n v="17"/>
    <n v="0"/>
    <n v="0"/>
    <n v="0"/>
    <n v="0"/>
    <n v="14"/>
    <n v="234"/>
    <n v="251"/>
    <n v="265"/>
    <x v="2"/>
    <x v="20"/>
    <x v="20"/>
    <x v="20"/>
    <x v="53"/>
    <x v="2"/>
    <s v="6034"/>
    <n v="6034"/>
  </r>
  <r>
    <x v="464"/>
    <x v="464"/>
    <s v="Magnet School - ELEM"/>
    <s v="Magnet 1"/>
    <s v="f"/>
    <s v="f"/>
    <s v="NE"/>
    <s v="NE"/>
    <n v="21"/>
    <n v="0"/>
    <n v="0"/>
    <n v="1"/>
    <n v="39"/>
    <n v="0"/>
    <n v="277"/>
    <n v="298"/>
    <n v="338"/>
    <x v="2"/>
    <x v="20"/>
    <x v="20"/>
    <x v="20"/>
    <x v="53"/>
    <x v="2"/>
    <s v="6034"/>
    <n v="6034"/>
  </r>
  <r>
    <x v="465"/>
    <x v="465"/>
    <s v="Elementary School"/>
    <s v="PHBAO"/>
    <s v="f"/>
    <s v="f"/>
    <s v="W"/>
    <s v="W"/>
    <n v="33"/>
    <n v="0"/>
    <n v="0"/>
    <n v="0"/>
    <n v="22"/>
    <n v="0"/>
    <n v="237"/>
    <n v="270"/>
    <n v="292"/>
    <x v="2"/>
    <x v="20"/>
    <x v="20"/>
    <x v="20"/>
    <x v="53"/>
    <x v="2"/>
    <s v="6034"/>
    <n v="6034"/>
  </r>
  <r>
    <x v="466"/>
    <x v="466"/>
    <s v="Elementary School"/>
    <s v="PHBAO"/>
    <s v="f"/>
    <s v="f"/>
    <s v="NE"/>
    <s v="NE"/>
    <n v="11"/>
    <n v="0"/>
    <n v="0"/>
    <n v="22"/>
    <n v="31"/>
    <n v="17"/>
    <n v="510"/>
    <n v="521"/>
    <n v="591"/>
    <x v="2"/>
    <x v="20"/>
    <x v="20"/>
    <x v="20"/>
    <x v="53"/>
    <x v="2"/>
    <s v="6034"/>
    <n v="6034"/>
  </r>
  <r>
    <x v="467"/>
    <x v="467"/>
    <s v="Elementary School"/>
    <s v="PHBAO"/>
    <s v="f"/>
    <s v="f"/>
    <s v="NE"/>
    <s v="NE"/>
    <n v="29"/>
    <n v="0"/>
    <n v="0"/>
    <n v="12"/>
    <n v="44"/>
    <n v="0"/>
    <n v="361"/>
    <n v="390"/>
    <n v="446"/>
    <x v="2"/>
    <x v="20"/>
    <x v="20"/>
    <x v="20"/>
    <x v="53"/>
    <x v="2"/>
    <s v="6034"/>
    <n v="6034"/>
  </r>
  <r>
    <x v="468"/>
    <x v="468"/>
    <s v="Elementary School"/>
    <s v="PHBAO"/>
    <s v="f"/>
    <s v="f"/>
    <s v="NW"/>
    <s v="NW"/>
    <n v="41"/>
    <n v="0"/>
    <n v="0"/>
    <n v="19"/>
    <n v="0"/>
    <n v="24"/>
    <n v="492"/>
    <n v="533"/>
    <n v="576"/>
    <x v="2"/>
    <x v="20"/>
    <x v="20"/>
    <x v="20"/>
    <x v="53"/>
    <x v="2"/>
    <s v="6034"/>
    <n v="6034"/>
  </r>
  <r>
    <x v="469"/>
    <x v="469"/>
    <s v="Elementary School"/>
    <s v="PHBAO"/>
    <s v="f"/>
    <s v="f"/>
    <s v="E"/>
    <s v="E"/>
    <n v="55"/>
    <n v="0"/>
    <n v="0"/>
    <n v="0"/>
    <n v="0"/>
    <n v="16"/>
    <n v="307"/>
    <n v="362"/>
    <n v="378"/>
    <x v="2"/>
    <x v="20"/>
    <x v="20"/>
    <x v="20"/>
    <x v="53"/>
    <x v="2"/>
    <s v="6034"/>
    <n v="6034"/>
  </r>
  <r>
    <x v="470"/>
    <x v="470"/>
    <s v="Elementary School"/>
    <s v="PHBAO"/>
    <s v="t"/>
    <s v="f"/>
    <s v="NW"/>
    <s v="NW"/>
    <n v="14"/>
    <n v="0"/>
    <n v="0"/>
    <n v="7"/>
    <n v="0"/>
    <n v="0"/>
    <n v="485"/>
    <n v="499"/>
    <n v="506"/>
    <x v="2"/>
    <x v="20"/>
    <x v="20"/>
    <x v="20"/>
    <x v="53"/>
    <x v="2"/>
    <s v="6034"/>
    <n v="6034"/>
  </r>
  <r>
    <x v="471"/>
    <x v="471"/>
    <s v="Elementary School"/>
    <s v="PHBAO"/>
    <s v="f"/>
    <s v="f"/>
    <s v="NE"/>
    <s v="NE"/>
    <n v="40"/>
    <n v="0"/>
    <n v="0"/>
    <n v="12"/>
    <n v="0"/>
    <n v="22"/>
    <n v="481"/>
    <n v="521"/>
    <n v="555"/>
    <x v="2"/>
    <x v="20"/>
    <x v="20"/>
    <x v="20"/>
    <x v="53"/>
    <x v="2"/>
    <s v="6034"/>
    <n v="6034"/>
  </r>
  <r>
    <x v="472"/>
    <x v="472"/>
    <s v="Elementary School"/>
    <s v="PHBAO"/>
    <s v="f"/>
    <s v="f"/>
    <s v="NE"/>
    <s v="NE"/>
    <n v="25"/>
    <n v="0"/>
    <n v="0"/>
    <n v="17"/>
    <n v="0"/>
    <n v="48"/>
    <n v="788"/>
    <n v="813"/>
    <n v="878"/>
    <x v="2"/>
    <x v="20"/>
    <x v="20"/>
    <x v="20"/>
    <x v="53"/>
    <x v="2"/>
    <s v="6034"/>
    <n v="6034"/>
  </r>
  <r>
    <x v="473"/>
    <x v="473"/>
    <s v="Elementary School"/>
    <s v="PHBAO"/>
    <s v="f"/>
    <s v="f"/>
    <s v="S"/>
    <s v="S"/>
    <n v="14"/>
    <n v="0"/>
    <n v="0"/>
    <n v="0"/>
    <n v="0"/>
    <n v="0"/>
    <n v="762"/>
    <n v="776"/>
    <n v="776"/>
    <x v="2"/>
    <x v="20"/>
    <x v="20"/>
    <x v="20"/>
    <x v="53"/>
    <x v="2"/>
    <s v="6034"/>
    <n v="6034"/>
  </r>
  <r>
    <x v="474"/>
    <x v="474"/>
    <s v="Elementary School"/>
    <s v="PHBAO"/>
    <s v="f"/>
    <s v="f"/>
    <s v="NW"/>
    <s v="NW"/>
    <n v="16"/>
    <n v="0"/>
    <n v="0"/>
    <n v="0"/>
    <n v="0"/>
    <n v="0"/>
    <n v="329"/>
    <n v="345"/>
    <n v="345"/>
    <x v="2"/>
    <x v="20"/>
    <x v="20"/>
    <x v="20"/>
    <x v="53"/>
    <x v="2"/>
    <s v="6034"/>
    <n v="6034"/>
  </r>
  <r>
    <x v="475"/>
    <x v="475"/>
    <s v="Elementary School"/>
    <s v="PHBAO"/>
    <s v="f"/>
    <s v="f"/>
    <s v="NE"/>
    <s v="NE"/>
    <n v="42"/>
    <n v="0"/>
    <n v="0"/>
    <n v="23"/>
    <n v="0"/>
    <n v="21"/>
    <n v="625"/>
    <n v="667"/>
    <n v="711"/>
    <x v="2"/>
    <x v="20"/>
    <x v="20"/>
    <x v="20"/>
    <x v="53"/>
    <x v="2"/>
    <s v="6034"/>
    <n v="6034"/>
  </r>
  <r>
    <x v="476"/>
    <x v="476"/>
    <s v="Elementary School"/>
    <s v="PHBAO"/>
    <s v="f"/>
    <s v="f"/>
    <s v="C"/>
    <s v="C"/>
    <n v="39"/>
    <n v="0"/>
    <n v="0"/>
    <n v="0"/>
    <n v="0"/>
    <n v="0"/>
    <n v="581"/>
    <n v="620"/>
    <n v="620"/>
    <x v="2"/>
    <x v="20"/>
    <x v="20"/>
    <x v="20"/>
    <x v="53"/>
    <x v="2"/>
    <s v="6034"/>
    <n v="6034"/>
  </r>
  <r>
    <x v="477"/>
    <x v="477"/>
    <s v="Elementary School"/>
    <s v="PHBAO"/>
    <s v="f"/>
    <s v="f"/>
    <s v="W"/>
    <s v="W"/>
    <n v="8"/>
    <n v="0"/>
    <n v="0"/>
    <n v="12"/>
    <n v="0"/>
    <n v="0"/>
    <n v="631"/>
    <n v="639"/>
    <n v="651"/>
    <x v="2"/>
    <x v="20"/>
    <x v="20"/>
    <x v="20"/>
    <x v="53"/>
    <x v="2"/>
    <s v="6034"/>
    <n v="6034"/>
  </r>
  <r>
    <x v="478"/>
    <x v="478"/>
    <s v="Magnet School - ELEM"/>
    <s v="Magnet 2"/>
    <s v="f"/>
    <s v="f"/>
    <s v="W"/>
    <s v="W"/>
    <n v="0"/>
    <n v="0"/>
    <n v="0"/>
    <n v="0"/>
    <n v="0"/>
    <n v="0"/>
    <n v="326"/>
    <n v="326"/>
    <n v="326"/>
    <x v="2"/>
    <x v="20"/>
    <x v="20"/>
    <x v="20"/>
    <x v="53"/>
    <x v="2"/>
    <s v="6034"/>
    <n v="6034"/>
  </r>
  <r>
    <x v="479"/>
    <x v="479"/>
    <s v="Magnet School - ELEM"/>
    <s v="Magnet 2"/>
    <s v="f"/>
    <s v="f"/>
    <s v="C"/>
    <s v="C"/>
    <n v="0"/>
    <n v="0"/>
    <n v="0"/>
    <n v="0"/>
    <n v="0"/>
    <n v="0"/>
    <n v="1035"/>
    <n v="1035"/>
    <n v="1035"/>
    <x v="2"/>
    <x v="20"/>
    <x v="20"/>
    <x v="20"/>
    <x v="53"/>
    <x v="2"/>
    <s v="6034"/>
    <n v="6034"/>
  </r>
  <r>
    <x v="480"/>
    <x v="480"/>
    <s v="Elementary School"/>
    <s v="PHBAO"/>
    <s v="f"/>
    <s v="f"/>
    <s v="C"/>
    <s v="C"/>
    <n v="53"/>
    <n v="0"/>
    <n v="0"/>
    <n v="0"/>
    <n v="20"/>
    <n v="25"/>
    <n v="458"/>
    <n v="511"/>
    <n v="556"/>
    <x v="2"/>
    <x v="20"/>
    <x v="20"/>
    <x v="20"/>
    <x v="53"/>
    <x v="2"/>
    <s v="6034"/>
    <n v="6034"/>
  </r>
  <r>
    <x v="481"/>
    <x v="481"/>
    <s v="Elementary School"/>
    <s v="PHBAO"/>
    <s v="f"/>
    <s v="f"/>
    <s v="W"/>
    <s v="W"/>
    <n v="12"/>
    <n v="0"/>
    <n v="0"/>
    <n v="0"/>
    <n v="0"/>
    <n v="23"/>
    <n v="591"/>
    <n v="603"/>
    <n v="626"/>
    <x v="2"/>
    <x v="20"/>
    <x v="20"/>
    <x v="20"/>
    <x v="53"/>
    <x v="2"/>
    <s v="6034"/>
    <n v="6034"/>
  </r>
  <r>
    <x v="482"/>
    <x v="482"/>
    <s v="Elementary School"/>
    <s v="PHBAO"/>
    <s v="f"/>
    <s v="f"/>
    <s v="C"/>
    <s v="C"/>
    <n v="11"/>
    <n v="0"/>
    <n v="0"/>
    <n v="13"/>
    <n v="0"/>
    <n v="14"/>
    <n v="288"/>
    <n v="299"/>
    <n v="326"/>
    <x v="2"/>
    <x v="20"/>
    <x v="20"/>
    <x v="20"/>
    <x v="53"/>
    <x v="2"/>
    <s v="6034"/>
    <n v="6034"/>
  </r>
  <r>
    <x v="483"/>
    <x v="483"/>
    <s v="Elementary School"/>
    <s v="PHBAO"/>
    <s v="f"/>
    <s v="f"/>
    <s v="NE"/>
    <s v="NE"/>
    <n v="9"/>
    <n v="0"/>
    <n v="0"/>
    <n v="19"/>
    <n v="32"/>
    <n v="0"/>
    <n v="406"/>
    <n v="415"/>
    <n v="466"/>
    <x v="2"/>
    <x v="20"/>
    <x v="20"/>
    <x v="20"/>
    <x v="53"/>
    <x v="2"/>
    <s v="6034"/>
    <n v="6034"/>
  </r>
  <r>
    <x v="484"/>
    <x v="484"/>
    <s v="Elementary School"/>
    <s v="Desegregated/Receiver"/>
    <s v="t"/>
    <s v="f"/>
    <s v="W"/>
    <s v="W"/>
    <n v="0"/>
    <n v="0"/>
    <n v="0"/>
    <n v="0"/>
    <n v="0"/>
    <n v="0"/>
    <n v="285"/>
    <n v="285"/>
    <n v="285"/>
    <x v="2"/>
    <x v="20"/>
    <x v="20"/>
    <x v="20"/>
    <x v="53"/>
    <x v="2"/>
    <s v="6034"/>
    <n v="6034"/>
  </r>
  <r>
    <x v="485"/>
    <x v="485"/>
    <s v="Elementary School"/>
    <s v="Desegregated/Receiver"/>
    <s v="t"/>
    <s v="f"/>
    <s v="NW"/>
    <s v="NW"/>
    <n v="12"/>
    <n v="0"/>
    <n v="0"/>
    <n v="18"/>
    <n v="0"/>
    <n v="0"/>
    <n v="572"/>
    <n v="584"/>
    <n v="602"/>
    <x v="2"/>
    <x v="20"/>
    <x v="20"/>
    <x v="20"/>
    <x v="53"/>
    <x v="2"/>
    <s v="6034"/>
    <n v="6034"/>
  </r>
  <r>
    <x v="486"/>
    <x v="486"/>
    <s v="Elementary School"/>
    <s v="PHBAO"/>
    <s v="f"/>
    <s v="f"/>
    <s v="S"/>
    <s v="S"/>
    <n v="16"/>
    <n v="0"/>
    <n v="0"/>
    <n v="0"/>
    <n v="0"/>
    <n v="11"/>
    <n v="278"/>
    <n v="294"/>
    <n v="305"/>
    <x v="2"/>
    <x v="20"/>
    <x v="20"/>
    <x v="20"/>
    <x v="53"/>
    <x v="2"/>
    <s v="6034"/>
    <n v="6034"/>
  </r>
  <r>
    <x v="487"/>
    <x v="487"/>
    <s v="Elementary School"/>
    <s v="PHBAO"/>
    <s v="f"/>
    <s v="f"/>
    <s v="C"/>
    <s v="C"/>
    <n v="23"/>
    <n v="0"/>
    <n v="0"/>
    <n v="0"/>
    <n v="0"/>
    <n v="0"/>
    <n v="258"/>
    <n v="281"/>
    <n v="281"/>
    <x v="2"/>
    <x v="20"/>
    <x v="20"/>
    <x v="20"/>
    <x v="53"/>
    <x v="2"/>
    <s v="6034"/>
    <n v="6034"/>
  </r>
  <r>
    <x v="488"/>
    <x v="488"/>
    <s v="Primary Center"/>
    <s v="PHBAO"/>
    <s v="f"/>
    <s v="f"/>
    <s v="C"/>
    <s v="C"/>
    <n v="19"/>
    <n v="0"/>
    <n v="0"/>
    <n v="16"/>
    <n v="73"/>
    <n v="0"/>
    <n v="198"/>
    <n v="217"/>
    <n v="306"/>
    <x v="2"/>
    <x v="20"/>
    <x v="20"/>
    <x v="20"/>
    <x v="53"/>
    <x v="2"/>
    <s v="6034"/>
    <n v="6034"/>
  </r>
  <r>
    <x v="489"/>
    <x v="489"/>
    <s v="Elementary School"/>
    <s v="PHBAO"/>
    <s v="f"/>
    <s v="f"/>
    <s v="NW"/>
    <s v="NW"/>
    <n v="38"/>
    <n v="0"/>
    <n v="0"/>
    <n v="0"/>
    <n v="0"/>
    <n v="0"/>
    <n v="424"/>
    <n v="462"/>
    <n v="462"/>
    <x v="2"/>
    <x v="20"/>
    <x v="20"/>
    <x v="20"/>
    <x v="53"/>
    <x v="2"/>
    <s v="6034"/>
    <n v="6034"/>
  </r>
  <r>
    <x v="490"/>
    <x v="490"/>
    <s v="Elementary School"/>
    <s v="PHBAO"/>
    <s v="f"/>
    <s v="f"/>
    <s v="E"/>
    <s v="E"/>
    <n v="34"/>
    <n v="0"/>
    <n v="0"/>
    <n v="9"/>
    <n v="0"/>
    <n v="25"/>
    <n v="588"/>
    <n v="622"/>
    <n v="656"/>
    <x v="2"/>
    <x v="20"/>
    <x v="20"/>
    <x v="20"/>
    <x v="53"/>
    <x v="2"/>
    <s v="6034"/>
    <n v="6034"/>
  </r>
  <r>
    <x v="491"/>
    <x v="491"/>
    <s v="Elementary School"/>
    <s v="PHBAO"/>
    <s v="f"/>
    <s v="f"/>
    <s v="C"/>
    <s v="C"/>
    <n v="17"/>
    <n v="0"/>
    <n v="0"/>
    <n v="23"/>
    <n v="0"/>
    <n v="24"/>
    <n v="562"/>
    <n v="579"/>
    <n v="626"/>
    <x v="2"/>
    <x v="20"/>
    <x v="20"/>
    <x v="20"/>
    <x v="53"/>
    <x v="2"/>
    <s v="6034"/>
    <n v="6034"/>
  </r>
  <r>
    <x v="492"/>
    <x v="492"/>
    <s v="Elementary School"/>
    <s v="PHBAO"/>
    <s v="f"/>
    <s v="f"/>
    <s v="C"/>
    <s v="C"/>
    <n v="25"/>
    <n v="0"/>
    <n v="0"/>
    <n v="0"/>
    <n v="0"/>
    <n v="23"/>
    <n v="644"/>
    <n v="669"/>
    <n v="692"/>
    <x v="2"/>
    <x v="20"/>
    <x v="20"/>
    <x v="20"/>
    <x v="53"/>
    <x v="2"/>
    <s v="6034"/>
    <n v="6034"/>
  </r>
  <r>
    <x v="493"/>
    <x v="493"/>
    <s v="Elementary School"/>
    <s v="PHBAO"/>
    <s v="f"/>
    <s v="f"/>
    <s v="C"/>
    <s v="C"/>
    <n v="38"/>
    <n v="0"/>
    <n v="0"/>
    <n v="15"/>
    <n v="0"/>
    <n v="24"/>
    <n v="544"/>
    <n v="582"/>
    <n v="621"/>
    <x v="2"/>
    <x v="20"/>
    <x v="20"/>
    <x v="20"/>
    <x v="53"/>
    <x v="2"/>
    <s v="6034"/>
    <n v="6034"/>
  </r>
  <r>
    <x v="494"/>
    <x v="494"/>
    <s v="Elementary School"/>
    <s v="PHBAO"/>
    <s v="f"/>
    <s v="f"/>
    <s v="S"/>
    <s v="S"/>
    <n v="27"/>
    <n v="0"/>
    <n v="0"/>
    <n v="6"/>
    <n v="0"/>
    <n v="24"/>
    <n v="368"/>
    <n v="395"/>
    <n v="425"/>
    <x v="2"/>
    <x v="20"/>
    <x v="20"/>
    <x v="20"/>
    <x v="53"/>
    <x v="2"/>
    <s v="6034"/>
    <n v="6034"/>
  </r>
  <r>
    <x v="495"/>
    <x v="495"/>
    <s v="Elementary School"/>
    <s v="PHBAO"/>
    <s v="f"/>
    <s v="f"/>
    <s v="S"/>
    <s v="S"/>
    <n v="51"/>
    <n v="0"/>
    <n v="0"/>
    <n v="0"/>
    <n v="0"/>
    <n v="14"/>
    <n v="655"/>
    <n v="706"/>
    <n v="720"/>
    <x v="2"/>
    <x v="20"/>
    <x v="20"/>
    <x v="20"/>
    <x v="53"/>
    <x v="2"/>
    <s v="6034"/>
    <n v="6034"/>
  </r>
  <r>
    <x v="496"/>
    <x v="496"/>
    <s v="Elementary School"/>
    <s v="PHBAO"/>
    <s v="f"/>
    <s v="f"/>
    <s v="C"/>
    <s v="C"/>
    <n v="66"/>
    <n v="0"/>
    <n v="0"/>
    <n v="7"/>
    <n v="31"/>
    <n v="23"/>
    <n v="971"/>
    <n v="1037"/>
    <n v="1098"/>
    <x v="2"/>
    <x v="20"/>
    <x v="20"/>
    <x v="20"/>
    <x v="53"/>
    <x v="2"/>
    <s v="6034"/>
    <n v="6034"/>
  </r>
  <r>
    <x v="497"/>
    <x v="497"/>
    <s v="Elementary School"/>
    <s v="PHBAO"/>
    <s v="f"/>
    <s v="f"/>
    <s v="NE"/>
    <s v="NE"/>
    <n v="24"/>
    <n v="0"/>
    <n v="0"/>
    <n v="38"/>
    <n v="44"/>
    <n v="24"/>
    <n v="810"/>
    <n v="834"/>
    <n v="940"/>
    <x v="2"/>
    <x v="20"/>
    <x v="20"/>
    <x v="20"/>
    <x v="53"/>
    <x v="2"/>
    <s v="6034"/>
    <n v="6034"/>
  </r>
  <r>
    <x v="498"/>
    <x v="498"/>
    <s v="Elementary School"/>
    <s v="Desegregated/Receiver"/>
    <s v="f"/>
    <s v="f"/>
    <s v="W"/>
    <s v="W"/>
    <n v="0"/>
    <n v="0"/>
    <n v="0"/>
    <n v="0"/>
    <n v="0"/>
    <n v="0"/>
    <n v="232"/>
    <n v="232"/>
    <n v="232"/>
    <x v="2"/>
    <x v="20"/>
    <x v="20"/>
    <x v="20"/>
    <x v="53"/>
    <x v="2"/>
    <s v="6034"/>
    <n v="6034"/>
  </r>
  <r>
    <x v="499"/>
    <x v="499"/>
    <s v="Elementary School"/>
    <s v="PHBAO"/>
    <s v="f"/>
    <s v="f"/>
    <s v="NW"/>
    <s v="NW"/>
    <n v="33"/>
    <n v="0"/>
    <n v="0"/>
    <n v="15"/>
    <n v="0"/>
    <n v="0"/>
    <n v="666"/>
    <n v="699"/>
    <n v="714"/>
    <x v="2"/>
    <x v="20"/>
    <x v="20"/>
    <x v="20"/>
    <x v="53"/>
    <x v="2"/>
    <s v="6034"/>
    <n v="6034"/>
  </r>
  <r>
    <x v="500"/>
    <x v="500"/>
    <s v="Elementary School"/>
    <s v="PHBAO"/>
    <s v="f"/>
    <s v="f"/>
    <s v="NE"/>
    <s v="NE"/>
    <n v="9"/>
    <n v="0"/>
    <n v="0"/>
    <n v="10"/>
    <n v="39"/>
    <n v="0"/>
    <n v="414"/>
    <n v="423"/>
    <n v="472"/>
    <x v="2"/>
    <x v="20"/>
    <x v="20"/>
    <x v="20"/>
    <x v="53"/>
    <x v="2"/>
    <s v="6034"/>
    <n v="6034"/>
  </r>
  <r>
    <x v="501"/>
    <x v="501"/>
    <s v="Elementary School"/>
    <s v="PHBAO"/>
    <s v="f"/>
    <s v="f"/>
    <s v="NE"/>
    <s v="NE"/>
    <n v="0"/>
    <n v="0"/>
    <n v="0"/>
    <n v="8"/>
    <n v="39"/>
    <n v="0"/>
    <n v="390"/>
    <n v="390"/>
    <n v="437"/>
    <x v="2"/>
    <x v="20"/>
    <x v="20"/>
    <x v="20"/>
    <x v="53"/>
    <x v="2"/>
    <s v="6034"/>
    <n v="6034"/>
  </r>
  <r>
    <x v="502"/>
    <x v="502"/>
    <s v="Elementary School"/>
    <s v="PHBAO"/>
    <s v="f"/>
    <s v="f"/>
    <s v="NE"/>
    <s v="NE"/>
    <n v="21"/>
    <n v="0"/>
    <n v="0"/>
    <n v="23"/>
    <n v="44"/>
    <n v="0"/>
    <n v="426"/>
    <n v="447"/>
    <n v="514"/>
    <x v="2"/>
    <x v="20"/>
    <x v="20"/>
    <x v="20"/>
    <x v="53"/>
    <x v="2"/>
    <s v="6034"/>
    <n v="6034"/>
  </r>
  <r>
    <x v="503"/>
    <x v="503"/>
    <s v="Elementary School"/>
    <s v="PHBAO"/>
    <s v="f"/>
    <s v="f"/>
    <s v="NW"/>
    <s v="NW"/>
    <n v="13"/>
    <n v="0"/>
    <n v="0"/>
    <n v="3"/>
    <n v="38"/>
    <n v="0"/>
    <n v="562"/>
    <n v="575"/>
    <n v="616"/>
    <x v="2"/>
    <x v="20"/>
    <x v="20"/>
    <x v="20"/>
    <x v="53"/>
    <x v="2"/>
    <s v="6034"/>
    <n v="6034"/>
  </r>
  <r>
    <x v="504"/>
    <x v="504"/>
    <s v="Elementary School"/>
    <s v="PHBAO"/>
    <s v="f"/>
    <s v="f"/>
    <s v="NW"/>
    <s v="NW"/>
    <n v="11"/>
    <n v="0"/>
    <n v="0"/>
    <n v="0"/>
    <n v="0"/>
    <n v="0"/>
    <n v="457"/>
    <n v="468"/>
    <n v="468"/>
    <x v="2"/>
    <x v="20"/>
    <x v="20"/>
    <x v="20"/>
    <x v="53"/>
    <x v="2"/>
    <s v="6034"/>
    <n v="6034"/>
  </r>
  <r>
    <x v="505"/>
    <x v="505"/>
    <s v="Elementary School"/>
    <s v="PHBAO"/>
    <s v="f"/>
    <s v="f"/>
    <s v="NW"/>
    <s v="NW"/>
    <n v="24"/>
    <n v="0"/>
    <n v="0"/>
    <n v="0"/>
    <n v="0"/>
    <n v="23"/>
    <n v="343"/>
    <n v="367"/>
    <n v="390"/>
    <x v="2"/>
    <x v="20"/>
    <x v="20"/>
    <x v="20"/>
    <x v="53"/>
    <x v="2"/>
    <s v="6034"/>
    <n v="6034"/>
  </r>
  <r>
    <x v="506"/>
    <x v="506"/>
    <s v="Elementary School"/>
    <s v="PHBAO"/>
    <s v="f"/>
    <s v="f"/>
    <s v="S"/>
    <s v="S"/>
    <n v="11"/>
    <n v="0"/>
    <n v="0"/>
    <n v="15"/>
    <n v="0"/>
    <n v="19"/>
    <n v="313"/>
    <n v="324"/>
    <n v="358"/>
    <x v="2"/>
    <x v="20"/>
    <x v="20"/>
    <x v="20"/>
    <x v="53"/>
    <x v="2"/>
    <s v="6034"/>
    <n v="6034"/>
  </r>
  <r>
    <x v="507"/>
    <x v="507"/>
    <s v="Elementary School"/>
    <s v="Desegregated/Receiver"/>
    <s v="t"/>
    <s v="f"/>
    <s v="NW"/>
    <s v="NW"/>
    <n v="12"/>
    <n v="0"/>
    <n v="0"/>
    <n v="0"/>
    <n v="0"/>
    <n v="0"/>
    <n v="451"/>
    <n v="463"/>
    <n v="463"/>
    <x v="2"/>
    <x v="20"/>
    <x v="20"/>
    <x v="20"/>
    <x v="53"/>
    <x v="2"/>
    <s v="6034"/>
    <n v="6034"/>
  </r>
  <r>
    <x v="508"/>
    <x v="508"/>
    <s v="Elementary School"/>
    <s v="PHBAO"/>
    <s v="f"/>
    <s v="f"/>
    <s v="W"/>
    <s v="W"/>
    <n v="36"/>
    <n v="0"/>
    <n v="0"/>
    <n v="6"/>
    <n v="0"/>
    <n v="0"/>
    <n v="164"/>
    <n v="200"/>
    <n v="206"/>
    <x v="2"/>
    <x v="20"/>
    <x v="20"/>
    <x v="20"/>
    <x v="53"/>
    <x v="2"/>
    <s v="6034"/>
    <n v="6034"/>
  </r>
  <r>
    <x v="509"/>
    <x v="509"/>
    <s v="Elementary School"/>
    <s v="PHBAO"/>
    <s v="f"/>
    <s v="f"/>
    <s v="NE"/>
    <s v="NE"/>
    <n v="32"/>
    <n v="0"/>
    <n v="0"/>
    <n v="0"/>
    <n v="0"/>
    <n v="0"/>
    <n v="472"/>
    <n v="504"/>
    <n v="504"/>
    <x v="2"/>
    <x v="20"/>
    <x v="20"/>
    <x v="20"/>
    <x v="53"/>
    <x v="2"/>
    <s v="6034"/>
    <n v="6034"/>
  </r>
  <r>
    <x v="510"/>
    <x v="510"/>
    <s v="Elementary School"/>
    <s v="PHBAO"/>
    <s v="f"/>
    <s v="f"/>
    <s v="NE"/>
    <s v="NE"/>
    <n v="34"/>
    <n v="0"/>
    <n v="0"/>
    <n v="11"/>
    <n v="0"/>
    <n v="40"/>
    <n v="548"/>
    <n v="582"/>
    <n v="633"/>
    <x v="2"/>
    <x v="20"/>
    <x v="20"/>
    <x v="20"/>
    <x v="53"/>
    <x v="2"/>
    <s v="6034"/>
    <n v="6034"/>
  </r>
  <r>
    <x v="511"/>
    <x v="511"/>
    <s v="Elementary School"/>
    <s v="PHBAO"/>
    <s v="f"/>
    <s v="f"/>
    <s v="NE"/>
    <s v="NE"/>
    <n v="9"/>
    <n v="0"/>
    <n v="0"/>
    <n v="10"/>
    <n v="0"/>
    <n v="24"/>
    <n v="557"/>
    <n v="566"/>
    <n v="600"/>
    <x v="2"/>
    <x v="20"/>
    <x v="20"/>
    <x v="20"/>
    <x v="53"/>
    <x v="2"/>
    <s v="6034"/>
    <n v="6034"/>
  </r>
  <r>
    <x v="512"/>
    <x v="512"/>
    <s v="Elementary School"/>
    <s v="PHBAO"/>
    <s v="f"/>
    <s v="f"/>
    <s v="C"/>
    <s v="C"/>
    <n v="45"/>
    <n v="0"/>
    <n v="0"/>
    <n v="11"/>
    <n v="0"/>
    <n v="18"/>
    <n v="527"/>
    <n v="572"/>
    <n v="601"/>
    <x v="2"/>
    <x v="20"/>
    <x v="20"/>
    <x v="20"/>
    <x v="53"/>
    <x v="2"/>
    <s v="6034"/>
    <n v="6034"/>
  </r>
  <r>
    <x v="513"/>
    <x v="513"/>
    <s v="Elementary School"/>
    <s v="PHBAO"/>
    <s v="f"/>
    <s v="f"/>
    <s v="E"/>
    <s v="E"/>
    <n v="4"/>
    <n v="0"/>
    <n v="0"/>
    <n v="0"/>
    <n v="0"/>
    <n v="0"/>
    <n v="219"/>
    <n v="223"/>
    <n v="223"/>
    <x v="2"/>
    <x v="20"/>
    <x v="20"/>
    <x v="20"/>
    <x v="53"/>
    <x v="2"/>
    <s v="6034"/>
    <n v="6034"/>
  </r>
  <r>
    <x v="514"/>
    <x v="514"/>
    <s v="Elementary School"/>
    <s v="PHBAO"/>
    <s v="f"/>
    <s v="f"/>
    <s v="E"/>
    <s v="E"/>
    <n v="15"/>
    <n v="0"/>
    <n v="0"/>
    <n v="0"/>
    <n v="0"/>
    <n v="24"/>
    <n v="389"/>
    <n v="404"/>
    <n v="428"/>
    <x v="2"/>
    <x v="20"/>
    <x v="20"/>
    <x v="20"/>
    <x v="53"/>
    <x v="2"/>
    <s v="6034"/>
    <n v="6034"/>
  </r>
  <r>
    <x v="515"/>
    <x v="515"/>
    <s v="Elementary School"/>
    <s v="PHBAO"/>
    <s v="f"/>
    <s v="f"/>
    <s v="NE"/>
    <s v="NE"/>
    <n v="41"/>
    <n v="0"/>
    <n v="0"/>
    <n v="16"/>
    <n v="0"/>
    <n v="23"/>
    <n v="496"/>
    <n v="537"/>
    <n v="576"/>
    <x v="2"/>
    <x v="20"/>
    <x v="20"/>
    <x v="20"/>
    <x v="53"/>
    <x v="2"/>
    <s v="6034"/>
    <n v="6034"/>
  </r>
  <r>
    <x v="516"/>
    <x v="516"/>
    <s v="Elementary School"/>
    <s v="PHBAO"/>
    <s v="f"/>
    <s v="f"/>
    <s v="W"/>
    <s v="W"/>
    <n v="18"/>
    <n v="0"/>
    <n v="0"/>
    <n v="10"/>
    <n v="0"/>
    <n v="18"/>
    <n v="417"/>
    <n v="435"/>
    <n v="463"/>
    <x v="2"/>
    <x v="20"/>
    <x v="20"/>
    <x v="20"/>
    <x v="53"/>
    <x v="2"/>
    <s v="6034"/>
    <n v="6034"/>
  </r>
  <r>
    <x v="517"/>
    <x v="517"/>
    <s v="Elementary School"/>
    <s v="PHBAO"/>
    <s v="f"/>
    <s v="f"/>
    <s v="NE"/>
    <s v="NE"/>
    <n v="5"/>
    <n v="0"/>
    <n v="0"/>
    <n v="12"/>
    <n v="0"/>
    <n v="0"/>
    <n v="159"/>
    <n v="164"/>
    <n v="176"/>
    <x v="2"/>
    <x v="20"/>
    <x v="20"/>
    <x v="20"/>
    <x v="53"/>
    <x v="2"/>
    <s v="6034"/>
    <n v="6034"/>
  </r>
  <r>
    <x v="518"/>
    <x v="518"/>
    <s v="Magnet School - ELEM"/>
    <s v="Magnet 1"/>
    <s v="f"/>
    <s v="f"/>
    <s v="NW"/>
    <s v="NW"/>
    <n v="0"/>
    <n v="0"/>
    <n v="0"/>
    <n v="0"/>
    <n v="0"/>
    <n v="0"/>
    <n v="832"/>
    <n v="832"/>
    <n v="832"/>
    <x v="2"/>
    <x v="20"/>
    <x v="20"/>
    <x v="20"/>
    <x v="53"/>
    <x v="2"/>
    <s v="6034"/>
    <n v="6034"/>
  </r>
  <r>
    <x v="519"/>
    <x v="519"/>
    <s v="Elementary School"/>
    <s v="PHBAO"/>
    <s v="f"/>
    <s v="f"/>
    <s v="W"/>
    <s v="W"/>
    <n v="23"/>
    <n v="0"/>
    <n v="0"/>
    <n v="0"/>
    <n v="0"/>
    <n v="23"/>
    <n v="279"/>
    <n v="302"/>
    <n v="325"/>
    <x v="2"/>
    <x v="20"/>
    <x v="20"/>
    <x v="20"/>
    <x v="53"/>
    <x v="2"/>
    <s v="6034"/>
    <n v="6034"/>
  </r>
  <r>
    <x v="520"/>
    <x v="520"/>
    <s v="Elementary School"/>
    <s v="PHBAO"/>
    <s v="f"/>
    <s v="f"/>
    <s v="C"/>
    <s v="C"/>
    <n v="46"/>
    <n v="0"/>
    <n v="0"/>
    <n v="0"/>
    <n v="0"/>
    <n v="37"/>
    <n v="614"/>
    <n v="660"/>
    <n v="697"/>
    <x v="2"/>
    <x v="20"/>
    <x v="20"/>
    <x v="20"/>
    <x v="53"/>
    <x v="2"/>
    <s v="6034"/>
    <n v="6034"/>
  </r>
  <r>
    <x v="521"/>
    <x v="521"/>
    <s v="Elementary School"/>
    <s v="Desegregated/Receiver"/>
    <s v="f"/>
    <s v="f"/>
    <s v="W"/>
    <s v="W"/>
    <n v="42"/>
    <n v="0"/>
    <n v="0"/>
    <n v="0"/>
    <n v="0"/>
    <n v="0"/>
    <n v="230"/>
    <n v="272"/>
    <n v="272"/>
    <x v="2"/>
    <x v="20"/>
    <x v="20"/>
    <x v="20"/>
    <x v="53"/>
    <x v="2"/>
    <s v="6034"/>
    <n v="6034"/>
  </r>
  <r>
    <x v="522"/>
    <x v="522"/>
    <s v="Elementary School"/>
    <s v="Desegregated/Receiver"/>
    <s v="f"/>
    <s v="f"/>
    <s v="W"/>
    <s v="W"/>
    <n v="0"/>
    <n v="0"/>
    <n v="0"/>
    <n v="0"/>
    <n v="0"/>
    <n v="0"/>
    <n v="636"/>
    <n v="636"/>
    <n v="636"/>
    <x v="2"/>
    <x v="20"/>
    <x v="20"/>
    <x v="20"/>
    <x v="53"/>
    <x v="2"/>
    <s v="6034"/>
    <n v="6034"/>
  </r>
  <r>
    <x v="523"/>
    <x v="523"/>
    <s v="Primary Center"/>
    <s v="PHBAO"/>
    <s v="f"/>
    <s v="f"/>
    <s v="S"/>
    <s v="S"/>
    <n v="0"/>
    <n v="0"/>
    <n v="0"/>
    <n v="0"/>
    <n v="24"/>
    <n v="0"/>
    <n v="112"/>
    <n v="112"/>
    <n v="136"/>
    <x v="2"/>
    <x v="20"/>
    <x v="20"/>
    <x v="20"/>
    <x v="53"/>
    <x v="2"/>
    <s v="6034"/>
    <n v="6034"/>
  </r>
  <r>
    <x v="524"/>
    <x v="524"/>
    <s v="Elementary School"/>
    <s v="PHBAO"/>
    <s v="f"/>
    <s v="f"/>
    <s v="S"/>
    <s v="S"/>
    <n v="17"/>
    <n v="0"/>
    <n v="0"/>
    <n v="0"/>
    <n v="40"/>
    <n v="0"/>
    <n v="437"/>
    <n v="454"/>
    <n v="494"/>
    <x v="2"/>
    <x v="20"/>
    <x v="20"/>
    <x v="20"/>
    <x v="53"/>
    <x v="2"/>
    <s v="6034"/>
    <n v="6034"/>
  </r>
  <r>
    <x v="525"/>
    <x v="525"/>
    <s v="Elementary School"/>
    <s v="Desegregated/Receiver"/>
    <s v="t"/>
    <s v="f"/>
    <s v="NW"/>
    <s v="NW"/>
    <n v="0"/>
    <n v="0"/>
    <n v="0"/>
    <n v="0"/>
    <n v="0"/>
    <n v="0"/>
    <n v="783"/>
    <n v="783"/>
    <n v="783"/>
    <x v="2"/>
    <x v="20"/>
    <x v="20"/>
    <x v="20"/>
    <x v="53"/>
    <x v="2"/>
    <s v="6034"/>
    <n v="6034"/>
  </r>
  <r>
    <x v="526"/>
    <x v="526"/>
    <s v="Elementary School"/>
    <s v="PHBAO"/>
    <s v="f"/>
    <s v="f"/>
    <s v="E"/>
    <s v="E"/>
    <n v="16"/>
    <n v="0"/>
    <n v="0"/>
    <n v="2"/>
    <n v="0"/>
    <n v="0"/>
    <n v="272"/>
    <n v="288"/>
    <n v="290"/>
    <x v="2"/>
    <x v="20"/>
    <x v="20"/>
    <x v="20"/>
    <x v="53"/>
    <x v="2"/>
    <s v="6034"/>
    <n v="6034"/>
  </r>
  <r>
    <x v="527"/>
    <x v="527"/>
    <s v="Elementary School"/>
    <s v="PHBAO"/>
    <s v="f"/>
    <s v="f"/>
    <s v="W"/>
    <s v="W"/>
    <n v="29"/>
    <n v="0"/>
    <n v="0"/>
    <n v="0"/>
    <n v="82"/>
    <n v="24"/>
    <n v="661"/>
    <n v="690"/>
    <n v="796"/>
    <x v="2"/>
    <x v="20"/>
    <x v="20"/>
    <x v="20"/>
    <x v="53"/>
    <x v="2"/>
    <s v="6034"/>
    <n v="6034"/>
  </r>
  <r>
    <x v="528"/>
    <x v="528"/>
    <s v="Elementary School"/>
    <s v="Desegregated/Receiver"/>
    <s v="f"/>
    <s v="f"/>
    <s v="W"/>
    <s v="W"/>
    <n v="0"/>
    <n v="0"/>
    <n v="0"/>
    <n v="0"/>
    <n v="0"/>
    <n v="0"/>
    <n v="419"/>
    <n v="419"/>
    <n v="419"/>
    <x v="2"/>
    <x v="20"/>
    <x v="20"/>
    <x v="20"/>
    <x v="53"/>
    <x v="2"/>
    <s v="6034"/>
    <n v="6034"/>
  </r>
  <r>
    <x v="529"/>
    <x v="529"/>
    <s v="Elementary School"/>
    <s v="PHBAO"/>
    <s v="f"/>
    <s v="f"/>
    <s v="C"/>
    <s v="C"/>
    <n v="35"/>
    <n v="0"/>
    <n v="0"/>
    <n v="0"/>
    <n v="0"/>
    <n v="26"/>
    <n v="653"/>
    <n v="688"/>
    <n v="714"/>
    <x v="2"/>
    <x v="20"/>
    <x v="20"/>
    <x v="20"/>
    <x v="53"/>
    <x v="2"/>
    <s v="6034"/>
    <n v="6034"/>
  </r>
  <r>
    <x v="530"/>
    <x v="530"/>
    <s v="Elementary School"/>
    <s v="PHBAO"/>
    <s v="f"/>
    <s v="f"/>
    <s v="W"/>
    <s v="W"/>
    <n v="36"/>
    <n v="0"/>
    <n v="0"/>
    <n v="9"/>
    <n v="0"/>
    <n v="23"/>
    <n v="469"/>
    <n v="505"/>
    <n v="537"/>
    <x v="2"/>
    <x v="20"/>
    <x v="20"/>
    <x v="20"/>
    <x v="53"/>
    <x v="2"/>
    <s v="6034"/>
    <n v="6034"/>
  </r>
  <r>
    <x v="531"/>
    <x v="531"/>
    <s v="Magnet School - ELEM"/>
    <s v="Magnet 2"/>
    <s v="f"/>
    <s v="f"/>
    <s v="W"/>
    <s v="W"/>
    <n v="17"/>
    <n v="0"/>
    <n v="0"/>
    <n v="0"/>
    <n v="0"/>
    <n v="0"/>
    <n v="393"/>
    <n v="410"/>
    <n v="410"/>
    <x v="2"/>
    <x v="20"/>
    <x v="20"/>
    <x v="20"/>
    <x v="53"/>
    <x v="2"/>
    <s v="6034"/>
    <n v="6034"/>
  </r>
  <r>
    <x v="532"/>
    <x v="532"/>
    <s v="Elementary School"/>
    <s v="PHBAO"/>
    <s v="f"/>
    <s v="f"/>
    <s v="W"/>
    <s v="W"/>
    <n v="6"/>
    <n v="0"/>
    <n v="0"/>
    <n v="15"/>
    <n v="0"/>
    <n v="0"/>
    <n v="268"/>
    <n v="274"/>
    <n v="289"/>
    <x v="2"/>
    <x v="20"/>
    <x v="20"/>
    <x v="20"/>
    <x v="53"/>
    <x v="2"/>
    <s v="6034"/>
    <n v="6034"/>
  </r>
  <r>
    <x v="533"/>
    <x v="533"/>
    <s v="Elementary School"/>
    <s v="Desegregated/Receiver"/>
    <s v="t"/>
    <s v="f"/>
    <s v="W"/>
    <s v="W"/>
    <n v="0"/>
    <n v="0"/>
    <n v="0"/>
    <n v="0"/>
    <n v="0"/>
    <n v="0"/>
    <n v="823"/>
    <n v="823"/>
    <n v="823"/>
    <x v="2"/>
    <x v="20"/>
    <x v="20"/>
    <x v="20"/>
    <x v="53"/>
    <x v="2"/>
    <s v="6034"/>
    <n v="6034"/>
  </r>
  <r>
    <x v="534"/>
    <x v="534"/>
    <s v="Elementary School"/>
    <s v="Desegregated/Receiver"/>
    <s v="f"/>
    <s v="f"/>
    <s v="S"/>
    <s v="S"/>
    <n v="22"/>
    <n v="0"/>
    <n v="0"/>
    <n v="0"/>
    <n v="0"/>
    <n v="0"/>
    <n v="321"/>
    <n v="343"/>
    <n v="343"/>
    <x v="2"/>
    <x v="20"/>
    <x v="20"/>
    <x v="20"/>
    <x v="53"/>
    <x v="2"/>
    <s v="6034"/>
    <n v="6034"/>
  </r>
  <r>
    <x v="535"/>
    <x v="535"/>
    <s v="Elementary School"/>
    <s v="Desegregated/Receiver"/>
    <s v="t"/>
    <s v="f"/>
    <s v="NW"/>
    <s v="NW"/>
    <n v="0"/>
    <n v="0"/>
    <n v="0"/>
    <n v="15"/>
    <n v="0"/>
    <n v="0"/>
    <n v="602"/>
    <n v="602"/>
    <n v="617"/>
    <x v="2"/>
    <x v="20"/>
    <x v="20"/>
    <x v="20"/>
    <x v="53"/>
    <x v="2"/>
    <s v="6034"/>
    <n v="6034"/>
  </r>
  <r>
    <x v="536"/>
    <x v="536"/>
    <s v="Elementary School"/>
    <s v="PHBAO"/>
    <s v="f"/>
    <s v="f"/>
    <s v="S"/>
    <s v="S"/>
    <n v="45"/>
    <n v="0"/>
    <n v="0"/>
    <n v="14"/>
    <n v="34"/>
    <n v="16"/>
    <n v="683"/>
    <n v="728"/>
    <n v="792"/>
    <x v="2"/>
    <x v="20"/>
    <x v="20"/>
    <x v="20"/>
    <x v="53"/>
    <x v="2"/>
    <s v="6034"/>
    <n v="6034"/>
  </r>
  <r>
    <x v="537"/>
    <x v="537"/>
    <s v="Elementary School"/>
    <s v="PHBAO"/>
    <s v="f"/>
    <s v="f"/>
    <s v="W"/>
    <s v="W"/>
    <n v="0"/>
    <n v="0"/>
    <n v="0"/>
    <n v="15"/>
    <n v="0"/>
    <n v="19"/>
    <n v="135"/>
    <n v="135"/>
    <n v="169"/>
    <x v="2"/>
    <x v="20"/>
    <x v="20"/>
    <x v="20"/>
    <x v="53"/>
    <x v="2"/>
    <s v="6034"/>
    <n v="6034"/>
  </r>
  <r>
    <x v="538"/>
    <x v="538"/>
    <s v="Elementary School"/>
    <s v="PHBAO"/>
    <s v="f"/>
    <s v="f"/>
    <s v="W"/>
    <s v="W"/>
    <n v="18"/>
    <n v="0"/>
    <n v="0"/>
    <n v="5"/>
    <n v="0"/>
    <n v="16"/>
    <n v="499"/>
    <n v="517"/>
    <n v="538"/>
    <x v="2"/>
    <x v="20"/>
    <x v="20"/>
    <x v="20"/>
    <x v="53"/>
    <x v="2"/>
    <s v="6034"/>
    <n v="6034"/>
  </r>
  <r>
    <x v="539"/>
    <x v="539"/>
    <s v="Magnet School - ELEM"/>
    <s v="Magnet 2"/>
    <s v="f"/>
    <s v="f"/>
    <s v="W"/>
    <s v="W"/>
    <n v="0"/>
    <n v="0"/>
    <n v="0"/>
    <n v="0"/>
    <n v="0"/>
    <n v="0"/>
    <n v="531"/>
    <n v="531"/>
    <n v="531"/>
    <x v="2"/>
    <x v="20"/>
    <x v="20"/>
    <x v="20"/>
    <x v="53"/>
    <x v="2"/>
    <s v="6034"/>
    <n v="6034"/>
  </r>
  <r>
    <x v="540"/>
    <x v="540"/>
    <s v="Elementary School"/>
    <s v="PHBAO"/>
    <s v="f"/>
    <s v="f"/>
    <s v="NW"/>
    <s v="NW"/>
    <n v="27"/>
    <n v="0"/>
    <n v="0"/>
    <n v="0"/>
    <n v="0"/>
    <n v="24"/>
    <n v="462"/>
    <n v="489"/>
    <n v="513"/>
    <x v="2"/>
    <x v="20"/>
    <x v="20"/>
    <x v="20"/>
    <x v="53"/>
    <x v="2"/>
    <s v="6034"/>
    <n v="6034"/>
  </r>
  <r>
    <x v="541"/>
    <x v="541"/>
    <s v="Elementary School"/>
    <s v="Desegregated/Receiver"/>
    <s v="f"/>
    <s v="f"/>
    <s v="W"/>
    <s v="W"/>
    <n v="0"/>
    <n v="0"/>
    <n v="0"/>
    <n v="0"/>
    <n v="0"/>
    <n v="0"/>
    <n v="526"/>
    <n v="526"/>
    <n v="526"/>
    <x v="2"/>
    <x v="20"/>
    <x v="20"/>
    <x v="20"/>
    <x v="53"/>
    <x v="2"/>
    <s v="6034"/>
    <n v="6034"/>
  </r>
  <r>
    <x v="542"/>
    <x v="542"/>
    <s v="Elementary School"/>
    <s v="PHBAO"/>
    <s v="f"/>
    <s v="f"/>
    <s v="W"/>
    <s v="W"/>
    <n v="66"/>
    <n v="0"/>
    <n v="0"/>
    <n v="1"/>
    <n v="0"/>
    <n v="21"/>
    <n v="705"/>
    <n v="771"/>
    <n v="793"/>
    <x v="2"/>
    <x v="20"/>
    <x v="20"/>
    <x v="20"/>
    <x v="53"/>
    <x v="2"/>
    <s v="6034"/>
    <n v="6034"/>
  </r>
  <r>
    <x v="543"/>
    <x v="543"/>
    <s v="Elementary School"/>
    <s v="Desegregated/Receiver"/>
    <s v="t"/>
    <s v="f"/>
    <s v="NW"/>
    <s v="NW"/>
    <n v="18"/>
    <n v="0"/>
    <n v="0"/>
    <n v="0"/>
    <n v="0"/>
    <n v="0"/>
    <n v="500"/>
    <n v="518"/>
    <n v="518"/>
    <x v="2"/>
    <x v="20"/>
    <x v="20"/>
    <x v="20"/>
    <x v="53"/>
    <x v="2"/>
    <s v="6034"/>
    <n v="6034"/>
  </r>
  <r>
    <x v="544"/>
    <x v="544"/>
    <s v="Elementary School"/>
    <s v="Desegregated/Receiver"/>
    <s v="t"/>
    <s v="f"/>
    <s v="NW"/>
    <s v="NW"/>
    <n v="0"/>
    <n v="0"/>
    <n v="0"/>
    <n v="0"/>
    <n v="0"/>
    <n v="0"/>
    <n v="702"/>
    <n v="702"/>
    <n v="702"/>
    <x v="2"/>
    <x v="20"/>
    <x v="20"/>
    <x v="20"/>
    <x v="53"/>
    <x v="2"/>
    <s v="6034"/>
    <n v="6034"/>
  </r>
  <r>
    <x v="545"/>
    <x v="545"/>
    <s v="Elementary School"/>
    <s v="PHBAO"/>
    <s v="f"/>
    <s v="f"/>
    <s v="E"/>
    <s v="E"/>
    <n v="41"/>
    <n v="0"/>
    <n v="0"/>
    <n v="3"/>
    <n v="0"/>
    <n v="21"/>
    <n v="638"/>
    <n v="679"/>
    <n v="703"/>
    <x v="2"/>
    <x v="20"/>
    <x v="20"/>
    <x v="20"/>
    <x v="53"/>
    <x v="2"/>
    <s v="6034"/>
    <n v="6034"/>
  </r>
  <r>
    <x v="546"/>
    <x v="546"/>
    <s v="Elementary School"/>
    <s v="PHBAO"/>
    <s v="f"/>
    <s v="f"/>
    <s v="C"/>
    <s v="C"/>
    <n v="0"/>
    <n v="0"/>
    <n v="0"/>
    <n v="0"/>
    <n v="0"/>
    <n v="15"/>
    <n v="211"/>
    <n v="211"/>
    <n v="226"/>
    <x v="2"/>
    <x v="20"/>
    <x v="20"/>
    <x v="20"/>
    <x v="53"/>
    <x v="2"/>
    <s v="6034"/>
    <n v="6034"/>
  </r>
  <r>
    <x v="547"/>
    <x v="547"/>
    <s v="Span School"/>
    <s v="PHBAO"/>
    <s v="f"/>
    <s v="t"/>
    <s v="E"/>
    <s v="E"/>
    <n v="84"/>
    <n v="0"/>
    <n v="28"/>
    <n v="22"/>
    <n v="0"/>
    <n v="17"/>
    <n v="400"/>
    <n v="512"/>
    <n v="551"/>
    <x v="2"/>
    <x v="20"/>
    <x v="20"/>
    <x v="20"/>
    <x v="53"/>
    <x v="2"/>
    <s v="6034"/>
    <n v="6034"/>
  </r>
  <r>
    <x v="548"/>
    <x v="548"/>
    <s v="Senior High School"/>
    <s v="PHBAO"/>
    <s v="f"/>
    <s v="f"/>
    <s v="E"/>
    <s v="E"/>
    <n v="0"/>
    <n v="0"/>
    <n v="105"/>
    <n v="0"/>
    <n v="0"/>
    <n v="0"/>
    <n v="966"/>
    <n v="1071"/>
    <n v="1071"/>
    <x v="1"/>
    <x v="19"/>
    <x v="19"/>
    <x v="19"/>
    <x v="54"/>
    <x v="1"/>
    <n v="7055"/>
    <n v="7055"/>
  </r>
  <r>
    <x v="549"/>
    <x v="549"/>
    <s v="Middle School"/>
    <s v="PHBAO"/>
    <s v="f"/>
    <s v="f"/>
    <s v="C"/>
    <s v="C"/>
    <n v="0"/>
    <n v="20"/>
    <n v="0"/>
    <n v="0"/>
    <n v="0"/>
    <n v="0"/>
    <n v="282"/>
    <n v="302"/>
    <n v="302"/>
    <x v="0"/>
    <x v="21"/>
    <x v="21"/>
    <x v="21"/>
    <x v="55"/>
    <x v="1"/>
    <n v="3123"/>
    <n v="3123"/>
  </r>
  <r>
    <x v="550"/>
    <x v="550"/>
    <s v="Senior High School"/>
    <s v="PHBAO"/>
    <s v="f"/>
    <s v="f"/>
    <s v="C"/>
    <s v="C"/>
    <n v="0"/>
    <n v="0"/>
    <n v="66"/>
    <n v="0"/>
    <n v="0"/>
    <n v="0"/>
    <n v="799"/>
    <n v="865"/>
    <n v="865"/>
    <x v="1"/>
    <x v="21"/>
    <x v="21"/>
    <x v="21"/>
    <x v="56"/>
    <x v="1"/>
    <n v="8945"/>
    <n v="8945"/>
  </r>
  <r>
    <x v="551"/>
    <x v="551"/>
    <s v="Senior High School"/>
    <s v="PHBAO"/>
    <s v="f"/>
    <s v="f"/>
    <s v="C"/>
    <s v="C"/>
    <n v="0"/>
    <n v="0"/>
    <n v="1"/>
    <n v="0"/>
    <n v="0"/>
    <n v="0"/>
    <n v="307"/>
    <n v="308"/>
    <n v="308"/>
    <x v="1"/>
    <x v="22"/>
    <x v="22"/>
    <x v="22"/>
    <x v="57"/>
    <x v="1"/>
    <n v="2433"/>
    <n v="2433"/>
  </r>
  <r>
    <x v="552"/>
    <x v="552"/>
    <s v="Senior High School"/>
    <s v="PHBAO"/>
    <s v="f"/>
    <s v="f"/>
    <s v="C"/>
    <s v="C"/>
    <n v="0"/>
    <n v="0"/>
    <n v="21"/>
    <n v="0"/>
    <n v="0"/>
    <n v="0"/>
    <n v="380"/>
    <n v="401"/>
    <n v="401"/>
    <x v="1"/>
    <x v="22"/>
    <x v="22"/>
    <x v="22"/>
    <x v="58"/>
    <x v="1"/>
    <n v="3167"/>
    <n v="3167"/>
  </r>
  <r>
    <x v="553"/>
    <x v="553"/>
    <s v="Senior High School"/>
    <s v="PHBAO"/>
    <s v="f"/>
    <s v="f"/>
    <s v="C"/>
    <s v="C"/>
    <n v="0"/>
    <n v="0"/>
    <n v="1"/>
    <n v="0"/>
    <n v="0"/>
    <n v="0"/>
    <n v="401"/>
    <n v="402"/>
    <n v="402"/>
    <x v="1"/>
    <x v="22"/>
    <x v="22"/>
    <x v="22"/>
    <x v="59"/>
    <x v="1"/>
    <n v="3175"/>
    <n v="3175"/>
  </r>
  <r>
    <x v="554"/>
    <x v="554"/>
    <s v="Senior High School"/>
    <s v="PHBAO"/>
    <s v="f"/>
    <s v="f"/>
    <s v="C"/>
    <s v="C"/>
    <n v="0"/>
    <n v="0"/>
    <n v="11"/>
    <n v="0"/>
    <n v="0"/>
    <n v="0"/>
    <n v="406"/>
    <n v="417"/>
    <n v="417"/>
    <x v="1"/>
    <x v="22"/>
    <x v="22"/>
    <x v="22"/>
    <x v="60"/>
    <x v="1"/>
    <n v="3293"/>
    <n v="3293"/>
  </r>
  <r>
    <x v="555"/>
    <x v="555"/>
    <s v="Span School"/>
    <s v="PHBAO"/>
    <s v="f"/>
    <s v="t"/>
    <s v="W"/>
    <s v="W"/>
    <n v="0"/>
    <n v="0"/>
    <n v="1"/>
    <n v="0"/>
    <n v="0"/>
    <n v="0"/>
    <n v="483"/>
    <n v="484"/>
    <n v="484"/>
    <x v="1"/>
    <x v="23"/>
    <x v="23"/>
    <x v="23"/>
    <x v="61"/>
    <x v="1"/>
    <n v="3339"/>
    <n v="3339"/>
  </r>
  <r>
    <x v="556"/>
    <x v="556"/>
    <s v="Senior High School"/>
    <s v="PHBAO"/>
    <s v="f"/>
    <s v="f"/>
    <s v="W"/>
    <s v="W"/>
    <n v="0"/>
    <n v="0"/>
    <n v="108"/>
    <n v="0"/>
    <n v="0"/>
    <n v="0"/>
    <n v="1157"/>
    <n v="1265"/>
    <n v="1265"/>
    <x v="1"/>
    <x v="23"/>
    <x v="23"/>
    <x v="23"/>
    <x v="62"/>
    <x v="1"/>
    <n v="8729"/>
    <n v="8729"/>
  </r>
  <r>
    <x v="557"/>
    <x v="557"/>
    <s v="Span School"/>
    <s v="PHBAO"/>
    <s v="f"/>
    <s v="t"/>
    <s v="W"/>
    <s v="W"/>
    <n v="0"/>
    <n v="7"/>
    <n v="0"/>
    <n v="0"/>
    <n v="0"/>
    <n v="0"/>
    <n v="187"/>
    <n v="194"/>
    <n v="194"/>
    <x v="0"/>
    <x v="24"/>
    <x v="24"/>
    <x v="24"/>
    <x v="63"/>
    <x v="1"/>
    <n v="3297"/>
    <n v="3297"/>
  </r>
  <r>
    <x v="558"/>
    <x v="558"/>
    <s v="Senior High School"/>
    <s v="PHBAO"/>
    <s v="f"/>
    <s v="f"/>
    <s v="W"/>
    <s v="W"/>
    <n v="0"/>
    <n v="0"/>
    <n v="83"/>
    <n v="0"/>
    <n v="0"/>
    <n v="0"/>
    <n v="738"/>
    <n v="821"/>
    <n v="821"/>
    <x v="1"/>
    <x v="24"/>
    <x v="24"/>
    <x v="24"/>
    <x v="64"/>
    <x v="1"/>
    <n v="8771"/>
    <n v="8771"/>
  </r>
  <r>
    <x v="559"/>
    <x v="559"/>
    <s v="Senior High School"/>
    <s v="PHBAO"/>
    <s v="f"/>
    <s v="f"/>
    <s v="S"/>
    <s v="S"/>
    <n v="0"/>
    <n v="0"/>
    <n v="0"/>
    <n v="0"/>
    <n v="0"/>
    <n v="0"/>
    <n v="175"/>
    <n v="175"/>
    <n v="175"/>
    <x v="1"/>
    <x v="25"/>
    <x v="25"/>
    <x v="25"/>
    <x v="65"/>
    <x v="1"/>
    <n v="2247"/>
    <n v="2247"/>
  </r>
  <r>
    <x v="560"/>
    <x v="560"/>
    <s v="Span Magnet School"/>
    <s v="Magnet 2"/>
    <s v="f"/>
    <s v="t"/>
    <s v="W"/>
    <s v="W"/>
    <n v="0"/>
    <n v="0"/>
    <n v="0"/>
    <n v="0"/>
    <n v="0"/>
    <n v="0"/>
    <n v="384"/>
    <n v="384"/>
    <n v="384"/>
    <x v="0"/>
    <x v="20"/>
    <x v="20"/>
    <x v="20"/>
    <x v="53"/>
    <x v="2"/>
    <s v="9654"/>
    <n v="9654"/>
  </r>
  <r>
    <x v="561"/>
    <x v="561"/>
    <s v="Span Magnet School"/>
    <s v="Magnet 1"/>
    <s v="f"/>
    <s v="t"/>
    <s v="C"/>
    <s v="C"/>
    <n v="0"/>
    <n v="0"/>
    <n v="0"/>
    <n v="0"/>
    <n v="0"/>
    <n v="0"/>
    <n v="558"/>
    <n v="558"/>
    <n v="558"/>
    <x v="0"/>
    <x v="20"/>
    <x v="20"/>
    <x v="20"/>
    <x v="53"/>
    <x v="2"/>
    <s v="9654"/>
    <n v="9654"/>
  </r>
  <r>
    <x v="562"/>
    <x v="562"/>
    <s v="Middle School"/>
    <s v="PHBAO"/>
    <s v="f"/>
    <s v="f"/>
    <s v="W"/>
    <s v="W"/>
    <n v="0"/>
    <n v="47"/>
    <n v="0"/>
    <n v="0"/>
    <n v="0"/>
    <n v="0"/>
    <n v="430"/>
    <n v="477"/>
    <n v="477"/>
    <x v="0"/>
    <x v="20"/>
    <x v="20"/>
    <x v="20"/>
    <x v="53"/>
    <x v="2"/>
    <s v="9654"/>
    <n v="9654"/>
  </r>
  <r>
    <x v="563"/>
    <x v="563"/>
    <s v="Middle School"/>
    <s v="PHBAO"/>
    <s v="f"/>
    <s v="f"/>
    <s v="C"/>
    <s v="C"/>
    <n v="0"/>
    <n v="72"/>
    <n v="0"/>
    <n v="0"/>
    <n v="0"/>
    <n v="0"/>
    <n v="317"/>
    <n v="389"/>
    <n v="389"/>
    <x v="0"/>
    <x v="20"/>
    <x v="20"/>
    <x v="20"/>
    <x v="53"/>
    <x v="2"/>
    <s v="9654"/>
    <n v="9654"/>
  </r>
  <r>
    <x v="564"/>
    <x v="564"/>
    <s v="Middle School"/>
    <s v="PHBAO"/>
    <s v="f"/>
    <s v="f"/>
    <s v="C"/>
    <s v="C"/>
    <n v="0"/>
    <n v="86"/>
    <n v="0"/>
    <n v="0"/>
    <n v="0"/>
    <n v="0"/>
    <n v="710"/>
    <n v="796"/>
    <n v="796"/>
    <x v="0"/>
    <x v="20"/>
    <x v="20"/>
    <x v="20"/>
    <x v="53"/>
    <x v="2"/>
    <s v="9654"/>
    <n v="9654"/>
  </r>
  <r>
    <x v="565"/>
    <x v="565"/>
    <s v="Middle School"/>
    <s v="PHBAO"/>
    <s v="f"/>
    <s v="f"/>
    <s v="W"/>
    <s v="W"/>
    <n v="0"/>
    <n v="89"/>
    <n v="0"/>
    <n v="0"/>
    <n v="0"/>
    <n v="0"/>
    <n v="347"/>
    <n v="436"/>
    <n v="436"/>
    <x v="0"/>
    <x v="20"/>
    <x v="20"/>
    <x v="20"/>
    <x v="53"/>
    <x v="2"/>
    <s v="9654"/>
    <n v="9654"/>
  </r>
  <r>
    <x v="566"/>
    <x v="566"/>
    <s v="Middle School"/>
    <s v="PHBAO"/>
    <s v="f"/>
    <s v="f"/>
    <s v="W"/>
    <s v="W"/>
    <n v="0"/>
    <n v="38"/>
    <n v="0"/>
    <n v="0"/>
    <n v="0"/>
    <n v="0"/>
    <n v="766"/>
    <n v="804"/>
    <n v="804"/>
    <x v="0"/>
    <x v="20"/>
    <x v="20"/>
    <x v="20"/>
    <x v="53"/>
    <x v="2"/>
    <s v="9654"/>
    <n v="9654"/>
  </r>
  <r>
    <x v="567"/>
    <x v="567"/>
    <s v="Middle School"/>
    <s v="PHBAO"/>
    <s v="f"/>
    <s v="f"/>
    <s v="E"/>
    <s v="E"/>
    <n v="0"/>
    <n v="86"/>
    <n v="0"/>
    <n v="0"/>
    <n v="0"/>
    <n v="0"/>
    <n v="933"/>
    <n v="1019"/>
    <n v="1019"/>
    <x v="0"/>
    <x v="20"/>
    <x v="20"/>
    <x v="20"/>
    <x v="53"/>
    <x v="2"/>
    <s v="9654"/>
    <n v="9654"/>
  </r>
  <r>
    <x v="568"/>
    <x v="568"/>
    <s v="Middle School"/>
    <s v="PHBAO"/>
    <s v="f"/>
    <s v="f"/>
    <s v="C"/>
    <s v="C"/>
    <n v="0"/>
    <n v="62"/>
    <n v="0"/>
    <n v="0"/>
    <n v="0"/>
    <n v="0"/>
    <n v="772"/>
    <n v="834"/>
    <n v="834"/>
    <x v="0"/>
    <x v="20"/>
    <x v="20"/>
    <x v="20"/>
    <x v="53"/>
    <x v="2"/>
    <s v="9654"/>
    <n v="9654"/>
  </r>
  <r>
    <x v="569"/>
    <x v="569"/>
    <s v="Middle School"/>
    <s v="PHBAO"/>
    <s v="f"/>
    <s v="f"/>
    <s v="C"/>
    <s v="C"/>
    <n v="0"/>
    <n v="94"/>
    <n v="0"/>
    <n v="0"/>
    <n v="0"/>
    <n v="0"/>
    <n v="827"/>
    <n v="921"/>
    <n v="921"/>
    <x v="0"/>
    <x v="20"/>
    <x v="20"/>
    <x v="20"/>
    <x v="53"/>
    <x v="2"/>
    <s v="9654"/>
    <n v="9654"/>
  </r>
  <r>
    <x v="570"/>
    <x v="570"/>
    <s v="Middle School"/>
    <s v="PHBAO"/>
    <s v="f"/>
    <s v="f"/>
    <s v="S"/>
    <s v="S"/>
    <n v="0"/>
    <n v="96"/>
    <n v="0"/>
    <n v="0"/>
    <n v="0"/>
    <n v="0"/>
    <n v="964"/>
    <n v="1060"/>
    <n v="1060"/>
    <x v="0"/>
    <x v="20"/>
    <x v="20"/>
    <x v="20"/>
    <x v="53"/>
    <x v="2"/>
    <s v="9654"/>
    <n v="9654"/>
  </r>
  <r>
    <x v="571"/>
    <x v="571"/>
    <s v="Middle School"/>
    <s v="PHBAO"/>
    <s v="f"/>
    <s v="f"/>
    <s v="C"/>
    <s v="C"/>
    <n v="0"/>
    <n v="59"/>
    <n v="0"/>
    <n v="0"/>
    <n v="0"/>
    <n v="0"/>
    <n v="672"/>
    <n v="731"/>
    <n v="731"/>
    <x v="0"/>
    <x v="20"/>
    <x v="20"/>
    <x v="20"/>
    <x v="53"/>
    <x v="2"/>
    <s v="9654"/>
    <n v="9654"/>
  </r>
  <r>
    <x v="572"/>
    <x v="572"/>
    <s v="Middle School"/>
    <s v="PHBAO"/>
    <s v="f"/>
    <s v="f"/>
    <s v="C"/>
    <s v="C"/>
    <n v="0"/>
    <n v="68"/>
    <n v="0"/>
    <n v="0"/>
    <n v="0"/>
    <n v="0"/>
    <n v="802"/>
    <n v="870"/>
    <n v="870"/>
    <x v="0"/>
    <x v="20"/>
    <x v="20"/>
    <x v="20"/>
    <x v="53"/>
    <x v="2"/>
    <s v="9654"/>
    <n v="9654"/>
  </r>
  <r>
    <x v="573"/>
    <x v="573"/>
    <s v="Magnet School - MS"/>
    <s v="Magnet 2"/>
    <s v="f"/>
    <s v="f"/>
    <s v="C"/>
    <s v="C"/>
    <n v="0"/>
    <n v="68"/>
    <n v="0"/>
    <n v="0"/>
    <n v="0"/>
    <n v="0"/>
    <n v="935"/>
    <n v="1003"/>
    <n v="1003"/>
    <x v="0"/>
    <x v="20"/>
    <x v="20"/>
    <x v="20"/>
    <x v="53"/>
    <x v="2"/>
    <s v="9654"/>
    <n v="9654"/>
  </r>
  <r>
    <x v="574"/>
    <x v="574"/>
    <s v="Middle School"/>
    <s v="PHBAO"/>
    <s v="f"/>
    <s v="f"/>
    <s v="W"/>
    <s v="W"/>
    <n v="0"/>
    <n v="56"/>
    <n v="0"/>
    <n v="0"/>
    <n v="0"/>
    <n v="0"/>
    <n v="1702"/>
    <n v="1758"/>
    <n v="1758"/>
    <x v="0"/>
    <x v="20"/>
    <x v="20"/>
    <x v="20"/>
    <x v="53"/>
    <x v="2"/>
    <s v="9654"/>
    <n v="9654"/>
  </r>
  <r>
    <x v="575"/>
    <x v="575"/>
    <s v="Middle School"/>
    <s v="PHBAO"/>
    <s v="f"/>
    <s v="f"/>
    <s v="NE"/>
    <s v="NE"/>
    <n v="0"/>
    <n v="48"/>
    <n v="0"/>
    <n v="0"/>
    <n v="0"/>
    <n v="0"/>
    <n v="1373"/>
    <n v="1421"/>
    <n v="1421"/>
    <x v="0"/>
    <x v="20"/>
    <x v="20"/>
    <x v="20"/>
    <x v="53"/>
    <x v="2"/>
    <s v="9654"/>
    <n v="9654"/>
  </r>
  <r>
    <x v="576"/>
    <x v="576"/>
    <s v="Middle School"/>
    <s v="PHBAO"/>
    <s v="f"/>
    <s v="f"/>
    <s v="S"/>
    <s v="S"/>
    <n v="0"/>
    <n v="55"/>
    <n v="0"/>
    <n v="0"/>
    <n v="0"/>
    <n v="0"/>
    <n v="791"/>
    <n v="846"/>
    <n v="846"/>
    <x v="0"/>
    <x v="20"/>
    <x v="20"/>
    <x v="20"/>
    <x v="53"/>
    <x v="2"/>
    <s v="9654"/>
    <n v="9654"/>
  </r>
  <r>
    <x v="577"/>
    <x v="577"/>
    <s v="Middle School"/>
    <s v="PHBAO"/>
    <s v="f"/>
    <s v="f"/>
    <s v="C"/>
    <s v="C"/>
    <n v="0"/>
    <n v="58"/>
    <n v="0"/>
    <n v="0"/>
    <n v="0"/>
    <n v="0"/>
    <n v="692"/>
    <n v="750"/>
    <n v="750"/>
    <x v="0"/>
    <x v="20"/>
    <x v="20"/>
    <x v="20"/>
    <x v="53"/>
    <x v="2"/>
    <s v="9654"/>
    <n v="9654"/>
  </r>
  <r>
    <x v="578"/>
    <x v="578"/>
    <s v="Middle School"/>
    <s v="PHBAO"/>
    <s v="f"/>
    <s v="f"/>
    <s v="NW"/>
    <s v="NW"/>
    <n v="0"/>
    <n v="61"/>
    <n v="0"/>
    <n v="0"/>
    <n v="0"/>
    <n v="0"/>
    <n v="589"/>
    <n v="650"/>
    <n v="650"/>
    <x v="0"/>
    <x v="20"/>
    <x v="20"/>
    <x v="20"/>
    <x v="53"/>
    <x v="2"/>
    <s v="9654"/>
    <n v="9654"/>
  </r>
  <r>
    <x v="579"/>
    <x v="579"/>
    <s v="Middle School"/>
    <s v="PHBAO"/>
    <s v="f"/>
    <s v="f"/>
    <s v="S"/>
    <s v="S"/>
    <n v="0"/>
    <n v="21"/>
    <n v="0"/>
    <n v="0"/>
    <n v="0"/>
    <n v="0"/>
    <n v="470"/>
    <n v="491"/>
    <n v="491"/>
    <x v="0"/>
    <x v="20"/>
    <x v="20"/>
    <x v="20"/>
    <x v="53"/>
    <x v="2"/>
    <s v="9654"/>
    <n v="9654"/>
  </r>
  <r>
    <x v="580"/>
    <x v="580"/>
    <s v="Middle School"/>
    <s v="PHBAO"/>
    <s v="f"/>
    <s v="f"/>
    <s v="S"/>
    <s v="S"/>
    <n v="0"/>
    <n v="128"/>
    <n v="0"/>
    <n v="0"/>
    <n v="0"/>
    <n v="0"/>
    <n v="1428"/>
    <n v="1556"/>
    <n v="1556"/>
    <x v="0"/>
    <x v="20"/>
    <x v="20"/>
    <x v="20"/>
    <x v="53"/>
    <x v="2"/>
    <s v="9654"/>
    <n v="9654"/>
  </r>
  <r>
    <x v="581"/>
    <x v="581"/>
    <s v="Middle School"/>
    <s v="Desegregated/Receiver"/>
    <s v="f"/>
    <s v="f"/>
    <s v="NW"/>
    <s v="NW"/>
    <n v="0"/>
    <n v="64"/>
    <n v="0"/>
    <n v="0"/>
    <n v="0"/>
    <n v="0"/>
    <n v="1748"/>
    <n v="1812"/>
    <n v="1812"/>
    <x v="0"/>
    <x v="20"/>
    <x v="20"/>
    <x v="20"/>
    <x v="53"/>
    <x v="2"/>
    <s v="9654"/>
    <n v="9654"/>
  </r>
  <r>
    <x v="582"/>
    <x v="582"/>
    <s v="Middle School"/>
    <s v="PHBAO"/>
    <s v="f"/>
    <s v="f"/>
    <s v="S"/>
    <s v="S"/>
    <n v="0"/>
    <n v="42"/>
    <n v="0"/>
    <n v="0"/>
    <n v="0"/>
    <n v="0"/>
    <n v="1692"/>
    <n v="1734"/>
    <n v="1734"/>
    <x v="0"/>
    <x v="20"/>
    <x v="20"/>
    <x v="20"/>
    <x v="53"/>
    <x v="2"/>
    <s v="9654"/>
    <n v="9654"/>
  </r>
  <r>
    <x v="583"/>
    <x v="583"/>
    <s v="Middle School"/>
    <s v="PHBAO"/>
    <s v="f"/>
    <s v="f"/>
    <s v="S"/>
    <s v="S"/>
    <n v="0"/>
    <n v="96"/>
    <n v="0"/>
    <n v="0"/>
    <n v="0"/>
    <n v="0"/>
    <n v="1085"/>
    <n v="1181"/>
    <n v="1181"/>
    <x v="0"/>
    <x v="20"/>
    <x v="20"/>
    <x v="20"/>
    <x v="53"/>
    <x v="2"/>
    <s v="9654"/>
    <n v="9654"/>
  </r>
  <r>
    <x v="584"/>
    <x v="584"/>
    <s v="Middle School"/>
    <s v="PHBAO"/>
    <s v="f"/>
    <s v="f"/>
    <s v="NE"/>
    <s v="NE"/>
    <n v="0"/>
    <n v="85"/>
    <n v="0"/>
    <n v="0"/>
    <n v="0"/>
    <n v="0"/>
    <n v="963"/>
    <n v="1048"/>
    <n v="1048"/>
    <x v="0"/>
    <x v="20"/>
    <x v="20"/>
    <x v="20"/>
    <x v="53"/>
    <x v="2"/>
    <s v="9654"/>
    <n v="9654"/>
  </r>
  <r>
    <x v="585"/>
    <x v="585"/>
    <s v="Middle School"/>
    <s v="PHBAO"/>
    <s v="f"/>
    <s v="f"/>
    <s v="NE"/>
    <s v="NE"/>
    <n v="0"/>
    <n v="95"/>
    <n v="0"/>
    <n v="0"/>
    <n v="0"/>
    <n v="0"/>
    <n v="1037"/>
    <n v="1132"/>
    <n v="1132"/>
    <x v="0"/>
    <x v="20"/>
    <x v="20"/>
    <x v="20"/>
    <x v="53"/>
    <x v="2"/>
    <s v="9654"/>
    <n v="9654"/>
  </r>
  <r>
    <x v="586"/>
    <x v="586"/>
    <s v="Middle School"/>
    <s v="PHBAO"/>
    <s v="f"/>
    <s v="f"/>
    <s v="E"/>
    <s v="E"/>
    <n v="0"/>
    <n v="83"/>
    <n v="0"/>
    <n v="0"/>
    <n v="0"/>
    <n v="0"/>
    <n v="1058"/>
    <n v="1141"/>
    <n v="1141"/>
    <x v="0"/>
    <x v="20"/>
    <x v="20"/>
    <x v="20"/>
    <x v="53"/>
    <x v="2"/>
    <s v="9654"/>
    <n v="9654"/>
  </r>
  <r>
    <x v="587"/>
    <x v="587"/>
    <s v="Middle School"/>
    <s v="Desegregated/Receiver"/>
    <s v="t"/>
    <s v="f"/>
    <s v="W"/>
    <s v="W"/>
    <n v="0"/>
    <n v="51"/>
    <n v="0"/>
    <n v="0"/>
    <n v="0"/>
    <n v="0"/>
    <n v="546"/>
    <n v="597"/>
    <n v="597"/>
    <x v="0"/>
    <x v="20"/>
    <x v="20"/>
    <x v="20"/>
    <x v="53"/>
    <x v="2"/>
    <s v="9654"/>
    <n v="9654"/>
  </r>
  <r>
    <x v="588"/>
    <x v="588"/>
    <s v="Middle School"/>
    <s v="PHBAO"/>
    <s v="f"/>
    <s v="f"/>
    <s v="S"/>
    <s v="S"/>
    <n v="0"/>
    <n v="79"/>
    <n v="0"/>
    <n v="0"/>
    <n v="0"/>
    <n v="0"/>
    <n v="1242"/>
    <n v="1321"/>
    <n v="1321"/>
    <x v="0"/>
    <x v="20"/>
    <x v="20"/>
    <x v="20"/>
    <x v="53"/>
    <x v="2"/>
    <s v="9654"/>
    <n v="9654"/>
  </r>
  <r>
    <x v="589"/>
    <x v="589"/>
    <s v="Middle School"/>
    <s v="Desegregated/Receiver"/>
    <s v="f"/>
    <s v="f"/>
    <s v="NW"/>
    <s v="NW"/>
    <n v="0"/>
    <n v="41"/>
    <n v="0"/>
    <n v="0"/>
    <n v="0"/>
    <n v="0"/>
    <n v="1564"/>
    <n v="1605"/>
    <n v="1605"/>
    <x v="0"/>
    <x v="20"/>
    <x v="20"/>
    <x v="20"/>
    <x v="53"/>
    <x v="2"/>
    <s v="9654"/>
    <n v="9654"/>
  </r>
  <r>
    <x v="590"/>
    <x v="590"/>
    <s v="Middle School"/>
    <s v="PHBAO"/>
    <s v="f"/>
    <s v="f"/>
    <s v="E"/>
    <s v="E"/>
    <n v="0"/>
    <n v="118"/>
    <n v="0"/>
    <n v="0"/>
    <n v="0"/>
    <n v="0"/>
    <n v="1427"/>
    <n v="1545"/>
    <n v="1545"/>
    <x v="0"/>
    <x v="20"/>
    <x v="20"/>
    <x v="20"/>
    <x v="53"/>
    <x v="2"/>
    <s v="9654"/>
    <n v="9654"/>
  </r>
  <r>
    <x v="591"/>
    <x v="591"/>
    <s v="Middle School"/>
    <s v="PHBAO"/>
    <s v="f"/>
    <s v="f"/>
    <s v="E"/>
    <s v="E"/>
    <n v="0"/>
    <n v="67"/>
    <n v="0"/>
    <n v="0"/>
    <n v="0"/>
    <n v="0"/>
    <n v="953"/>
    <n v="1020"/>
    <n v="1020"/>
    <x v="0"/>
    <x v="20"/>
    <x v="20"/>
    <x v="20"/>
    <x v="53"/>
    <x v="2"/>
    <s v="9654"/>
    <n v="9654"/>
  </r>
  <r>
    <x v="592"/>
    <x v="592"/>
    <s v="Magnet School - MS"/>
    <s v="Magnet 2"/>
    <s v="f"/>
    <s v="f"/>
    <s v="E"/>
    <s v="E"/>
    <n v="0"/>
    <n v="101"/>
    <n v="0"/>
    <n v="0"/>
    <n v="0"/>
    <n v="0"/>
    <n v="1363"/>
    <n v="1464"/>
    <n v="1464"/>
    <x v="0"/>
    <x v="20"/>
    <x v="20"/>
    <x v="20"/>
    <x v="53"/>
    <x v="2"/>
    <s v="9654"/>
    <n v="9654"/>
  </r>
  <r>
    <x v="593"/>
    <x v="593"/>
    <s v="Middle School"/>
    <s v="Desegregated/Receiver"/>
    <s v="t"/>
    <s v="f"/>
    <s v="NW"/>
    <s v="NW"/>
    <n v="0"/>
    <n v="80"/>
    <n v="0"/>
    <n v="0"/>
    <n v="0"/>
    <n v="0"/>
    <n v="2174"/>
    <n v="2254"/>
    <n v="2254"/>
    <x v="0"/>
    <x v="20"/>
    <x v="20"/>
    <x v="20"/>
    <x v="53"/>
    <x v="2"/>
    <s v="9654"/>
    <n v="9654"/>
  </r>
  <r>
    <x v="594"/>
    <x v="594"/>
    <s v="Middle School"/>
    <s v="PHBAO"/>
    <s v="f"/>
    <s v="f"/>
    <s v="W"/>
    <s v="W"/>
    <n v="0"/>
    <n v="59"/>
    <n v="0"/>
    <n v="0"/>
    <n v="0"/>
    <n v="0"/>
    <n v="429"/>
    <n v="488"/>
    <n v="488"/>
    <x v="0"/>
    <x v="20"/>
    <x v="20"/>
    <x v="20"/>
    <x v="53"/>
    <x v="2"/>
    <s v="9654"/>
    <n v="9654"/>
  </r>
  <r>
    <x v="595"/>
    <x v="595"/>
    <s v="Middle School"/>
    <s v="PHBAO"/>
    <s v="f"/>
    <s v="f"/>
    <s v="NW"/>
    <s v="NW"/>
    <n v="0"/>
    <n v="43"/>
    <n v="0"/>
    <n v="0"/>
    <n v="0"/>
    <n v="0"/>
    <n v="1197"/>
    <n v="1240"/>
    <n v="1240"/>
    <x v="0"/>
    <x v="20"/>
    <x v="20"/>
    <x v="20"/>
    <x v="53"/>
    <x v="2"/>
    <s v="9654"/>
    <n v="9654"/>
  </r>
  <r>
    <x v="596"/>
    <x v="596"/>
    <s v="Middle School"/>
    <s v="PHBAO"/>
    <s v="f"/>
    <s v="f"/>
    <s v="E"/>
    <s v="E"/>
    <n v="0"/>
    <n v="76"/>
    <n v="0"/>
    <n v="0"/>
    <n v="0"/>
    <n v="0"/>
    <n v="955"/>
    <n v="1031"/>
    <n v="1031"/>
    <x v="0"/>
    <x v="20"/>
    <x v="20"/>
    <x v="20"/>
    <x v="53"/>
    <x v="2"/>
    <s v="9654"/>
    <n v="9654"/>
  </r>
  <r>
    <x v="597"/>
    <x v="597"/>
    <s v="Middle School"/>
    <s v="PHBAO"/>
    <s v="f"/>
    <s v="f"/>
    <s v="NW"/>
    <s v="NW"/>
    <n v="0"/>
    <n v="64"/>
    <n v="0"/>
    <n v="0"/>
    <n v="0"/>
    <n v="0"/>
    <n v="1205"/>
    <n v="1269"/>
    <n v="1269"/>
    <x v="0"/>
    <x v="20"/>
    <x v="20"/>
    <x v="20"/>
    <x v="53"/>
    <x v="2"/>
    <s v="9654"/>
    <n v="9654"/>
  </r>
  <r>
    <x v="598"/>
    <x v="598"/>
    <s v="Magnet School - MS"/>
    <s v="Magnet 2"/>
    <s v="f"/>
    <s v="f"/>
    <s v="C"/>
    <s v="C"/>
    <n v="0"/>
    <n v="57"/>
    <n v="0"/>
    <n v="0"/>
    <n v="0"/>
    <n v="0"/>
    <n v="727"/>
    <n v="784"/>
    <n v="784"/>
    <x v="0"/>
    <x v="20"/>
    <x v="20"/>
    <x v="20"/>
    <x v="53"/>
    <x v="2"/>
    <s v="9654"/>
    <n v="9654"/>
  </r>
  <r>
    <x v="599"/>
    <x v="599"/>
    <s v="Middle School"/>
    <s v="PHBAO"/>
    <s v="f"/>
    <s v="f"/>
    <s v="C"/>
    <s v="C"/>
    <n v="0"/>
    <n v="89"/>
    <n v="0"/>
    <n v="0"/>
    <n v="0"/>
    <n v="0"/>
    <n v="1090"/>
    <n v="1179"/>
    <n v="1179"/>
    <x v="0"/>
    <x v="20"/>
    <x v="20"/>
    <x v="20"/>
    <x v="53"/>
    <x v="2"/>
    <s v="9654"/>
    <n v="9654"/>
  </r>
  <r>
    <x v="600"/>
    <x v="600"/>
    <s v="Magnet School - MS"/>
    <s v="Magnet 2"/>
    <s v="f"/>
    <s v="f"/>
    <s v="C"/>
    <s v="C"/>
    <n v="0"/>
    <n v="74"/>
    <n v="0"/>
    <n v="0"/>
    <n v="0"/>
    <n v="0"/>
    <n v="1908"/>
    <n v="1982"/>
    <n v="1982"/>
    <x v="0"/>
    <x v="20"/>
    <x v="20"/>
    <x v="20"/>
    <x v="53"/>
    <x v="2"/>
    <s v="9654"/>
    <n v="9654"/>
  </r>
  <r>
    <x v="601"/>
    <x v="601"/>
    <s v="Middle School"/>
    <s v="PHBAO"/>
    <s v="f"/>
    <s v="f"/>
    <s v="NW"/>
    <s v="NW"/>
    <n v="0"/>
    <n v="56"/>
    <n v="0"/>
    <n v="0"/>
    <n v="0"/>
    <n v="0"/>
    <n v="1339"/>
    <n v="1395"/>
    <n v="1395"/>
    <x v="0"/>
    <x v="20"/>
    <x v="20"/>
    <x v="20"/>
    <x v="53"/>
    <x v="2"/>
    <s v="9654"/>
    <n v="9654"/>
  </r>
  <r>
    <x v="602"/>
    <x v="602"/>
    <s v="Middle School"/>
    <s v="PHBAO"/>
    <s v="f"/>
    <s v="f"/>
    <s v="W"/>
    <s v="W"/>
    <n v="0"/>
    <n v="51"/>
    <n v="0"/>
    <n v="0"/>
    <n v="0"/>
    <n v="0"/>
    <n v="754"/>
    <n v="805"/>
    <n v="805"/>
    <x v="0"/>
    <x v="20"/>
    <x v="20"/>
    <x v="20"/>
    <x v="53"/>
    <x v="2"/>
    <s v="9654"/>
    <n v="9654"/>
  </r>
  <r>
    <x v="603"/>
    <x v="603"/>
    <s v="Middle School"/>
    <s v="PHBAO"/>
    <s v="f"/>
    <s v="f"/>
    <s v="NE"/>
    <s v="NE"/>
    <n v="0"/>
    <n v="39"/>
    <n v="0"/>
    <n v="0"/>
    <n v="0"/>
    <n v="0"/>
    <n v="517"/>
    <n v="556"/>
    <n v="556"/>
    <x v="0"/>
    <x v="20"/>
    <x v="20"/>
    <x v="20"/>
    <x v="53"/>
    <x v="2"/>
    <s v="9654"/>
    <n v="9654"/>
  </r>
  <r>
    <x v="604"/>
    <x v="604"/>
    <s v="Middle School"/>
    <s v="PHBAO"/>
    <s v="f"/>
    <s v="f"/>
    <s v="NE"/>
    <s v="NE"/>
    <n v="0"/>
    <n v="114"/>
    <n v="0"/>
    <n v="0"/>
    <n v="0"/>
    <n v="0"/>
    <n v="1644"/>
    <n v="1758"/>
    <n v="1758"/>
    <x v="0"/>
    <x v="20"/>
    <x v="20"/>
    <x v="20"/>
    <x v="53"/>
    <x v="2"/>
    <s v="9654"/>
    <n v="9654"/>
  </r>
  <r>
    <x v="605"/>
    <x v="605"/>
    <s v="Middle School"/>
    <s v="PHBAO"/>
    <s v="f"/>
    <s v="f"/>
    <s v="W"/>
    <s v="W"/>
    <n v="0"/>
    <n v="44"/>
    <n v="0"/>
    <n v="0"/>
    <n v="0"/>
    <n v="0"/>
    <n v="531"/>
    <n v="575"/>
    <n v="575"/>
    <x v="0"/>
    <x v="20"/>
    <x v="20"/>
    <x v="20"/>
    <x v="53"/>
    <x v="2"/>
    <s v="9654"/>
    <n v="9654"/>
  </r>
  <r>
    <x v="606"/>
    <x v="606"/>
    <s v="Middle School"/>
    <s v="PHBAO"/>
    <s v="f"/>
    <s v="f"/>
    <s v="S"/>
    <s v="S"/>
    <n v="0"/>
    <n v="100"/>
    <n v="0"/>
    <n v="0"/>
    <n v="0"/>
    <n v="0"/>
    <n v="557"/>
    <n v="657"/>
    <n v="657"/>
    <x v="0"/>
    <x v="20"/>
    <x v="20"/>
    <x v="20"/>
    <x v="53"/>
    <x v="2"/>
    <s v="9654"/>
    <n v="9654"/>
  </r>
  <r>
    <x v="607"/>
    <x v="607"/>
    <s v="Middle School"/>
    <s v="Desegregated/Receiver"/>
    <s v="t"/>
    <s v="f"/>
    <s v="NE"/>
    <s v="NE"/>
    <n v="0"/>
    <n v="42"/>
    <n v="0"/>
    <n v="0"/>
    <n v="0"/>
    <n v="0"/>
    <n v="1782"/>
    <n v="1824"/>
    <n v="1824"/>
    <x v="0"/>
    <x v="20"/>
    <x v="20"/>
    <x v="20"/>
    <x v="53"/>
    <x v="2"/>
    <s v="9654"/>
    <n v="9654"/>
  </r>
  <r>
    <x v="608"/>
    <x v="608"/>
    <s v="Middle School"/>
    <s v="PHBAO"/>
    <s v="f"/>
    <s v="f"/>
    <s v="NE"/>
    <s v="NE"/>
    <n v="0"/>
    <n v="54"/>
    <n v="0"/>
    <n v="0"/>
    <n v="0"/>
    <n v="0"/>
    <n v="777"/>
    <n v="831"/>
    <n v="831"/>
    <x v="0"/>
    <x v="20"/>
    <x v="20"/>
    <x v="20"/>
    <x v="53"/>
    <x v="2"/>
    <s v="9654"/>
    <n v="9654"/>
  </r>
  <r>
    <x v="609"/>
    <x v="609"/>
    <s v="Middle School"/>
    <s v="PHBAO"/>
    <s v="f"/>
    <s v="f"/>
    <s v="W"/>
    <s v="W"/>
    <n v="0"/>
    <n v="74"/>
    <n v="0"/>
    <n v="0"/>
    <n v="0"/>
    <n v="0"/>
    <n v="537"/>
    <n v="611"/>
    <n v="611"/>
    <x v="0"/>
    <x v="20"/>
    <x v="20"/>
    <x v="20"/>
    <x v="53"/>
    <x v="2"/>
    <s v="9654"/>
    <n v="9654"/>
  </r>
  <r>
    <x v="610"/>
    <x v="610"/>
    <s v="Middle School"/>
    <s v="PHBAO"/>
    <s v="f"/>
    <s v="f"/>
    <s v="W"/>
    <s v="W"/>
    <n v="0"/>
    <n v="58"/>
    <n v="0"/>
    <n v="0"/>
    <n v="0"/>
    <n v="0"/>
    <n v="665"/>
    <n v="723"/>
    <n v="723"/>
    <x v="0"/>
    <x v="20"/>
    <x v="20"/>
    <x v="20"/>
    <x v="53"/>
    <x v="2"/>
    <s v="9654"/>
    <n v="9654"/>
  </r>
  <r>
    <x v="611"/>
    <x v="611"/>
    <s v="Middle School"/>
    <s v="PHBAO"/>
    <s v="f"/>
    <s v="f"/>
    <s v="NW"/>
    <s v="NW"/>
    <n v="0"/>
    <n v="76"/>
    <n v="0"/>
    <n v="0"/>
    <n v="0"/>
    <n v="0"/>
    <n v="1261"/>
    <n v="1337"/>
    <n v="1337"/>
    <x v="0"/>
    <x v="20"/>
    <x v="20"/>
    <x v="20"/>
    <x v="53"/>
    <x v="2"/>
    <s v="9654"/>
    <n v="9654"/>
  </r>
  <r>
    <x v="612"/>
    <x v="612"/>
    <s v="Middle School"/>
    <s v="PHBAO"/>
    <s v="f"/>
    <s v="f"/>
    <s v="E"/>
    <s v="E"/>
    <n v="0"/>
    <n v="58"/>
    <n v="0"/>
    <n v="0"/>
    <n v="0"/>
    <n v="0"/>
    <n v="825"/>
    <n v="883"/>
    <n v="883"/>
    <x v="0"/>
    <x v="20"/>
    <x v="20"/>
    <x v="20"/>
    <x v="53"/>
    <x v="2"/>
    <s v="9654"/>
    <n v="9654"/>
  </r>
  <r>
    <x v="613"/>
    <x v="613"/>
    <s v="Middle School"/>
    <s v="PHBAO"/>
    <s v="f"/>
    <s v="f"/>
    <s v="E"/>
    <s v="E"/>
    <n v="0"/>
    <n v="82"/>
    <n v="0"/>
    <n v="0"/>
    <n v="0"/>
    <n v="0"/>
    <n v="1374"/>
    <n v="1456"/>
    <n v="1456"/>
    <x v="0"/>
    <x v="20"/>
    <x v="20"/>
    <x v="20"/>
    <x v="53"/>
    <x v="2"/>
    <s v="9654"/>
    <n v="9654"/>
  </r>
  <r>
    <x v="614"/>
    <x v="614"/>
    <s v="Middle School"/>
    <s v="PHBAO"/>
    <s v="t"/>
    <s v="f"/>
    <s v="NW"/>
    <s v="NW"/>
    <n v="0"/>
    <n v="35"/>
    <n v="0"/>
    <n v="0"/>
    <n v="0"/>
    <n v="0"/>
    <n v="2367"/>
    <n v="2402"/>
    <n v="2402"/>
    <x v="0"/>
    <x v="20"/>
    <x v="20"/>
    <x v="20"/>
    <x v="53"/>
    <x v="2"/>
    <s v="9654"/>
    <n v="9654"/>
  </r>
  <r>
    <x v="615"/>
    <x v="615"/>
    <s v="Middle School"/>
    <s v="PHBAO"/>
    <s v="f"/>
    <s v="f"/>
    <s v="NW"/>
    <s v="NW"/>
    <n v="0"/>
    <n v="96"/>
    <n v="0"/>
    <n v="0"/>
    <n v="0"/>
    <n v="0"/>
    <n v="735"/>
    <n v="831"/>
    <n v="831"/>
    <x v="0"/>
    <x v="20"/>
    <x v="20"/>
    <x v="20"/>
    <x v="53"/>
    <x v="2"/>
    <s v="9654"/>
    <n v="9654"/>
  </r>
  <r>
    <x v="616"/>
    <x v="616"/>
    <s v="Middle School"/>
    <s v="PHBAO"/>
    <s v="f"/>
    <s v="f"/>
    <s v="NE"/>
    <s v="NE"/>
    <n v="0"/>
    <n v="109"/>
    <n v="0"/>
    <n v="0"/>
    <n v="0"/>
    <n v="0"/>
    <n v="1048"/>
    <n v="1157"/>
    <n v="1157"/>
    <x v="0"/>
    <x v="20"/>
    <x v="20"/>
    <x v="20"/>
    <x v="53"/>
    <x v="2"/>
    <s v="9654"/>
    <n v="9654"/>
  </r>
  <r>
    <x v="617"/>
    <x v="617"/>
    <s v="Middle School"/>
    <s v="PHBAO"/>
    <s v="f"/>
    <s v="f"/>
    <s v="NE"/>
    <s v="NE"/>
    <n v="0"/>
    <n v="54"/>
    <n v="0"/>
    <n v="0"/>
    <n v="0"/>
    <n v="0"/>
    <n v="1071"/>
    <n v="1125"/>
    <n v="1125"/>
    <x v="0"/>
    <x v="20"/>
    <x v="20"/>
    <x v="20"/>
    <x v="53"/>
    <x v="2"/>
    <s v="9654"/>
    <n v="9654"/>
  </r>
  <r>
    <x v="618"/>
    <x v="618"/>
    <s v="Middle School"/>
    <s v="PHBAO"/>
    <s v="f"/>
    <s v="f"/>
    <s v="W"/>
    <s v="W"/>
    <n v="0"/>
    <n v="45"/>
    <n v="0"/>
    <n v="0"/>
    <n v="0"/>
    <n v="0"/>
    <n v="1278"/>
    <n v="1323"/>
    <n v="1323"/>
    <x v="0"/>
    <x v="20"/>
    <x v="20"/>
    <x v="20"/>
    <x v="53"/>
    <x v="2"/>
    <s v="9654"/>
    <n v="9654"/>
  </r>
  <r>
    <x v="619"/>
    <x v="619"/>
    <s v="Middle School"/>
    <s v="PHBAO"/>
    <s v="f"/>
    <s v="f"/>
    <s v="NW"/>
    <s v="NW"/>
    <n v="0"/>
    <n v="26"/>
    <n v="0"/>
    <n v="0"/>
    <n v="0"/>
    <n v="0"/>
    <n v="597"/>
    <n v="623"/>
    <n v="623"/>
    <x v="0"/>
    <x v="20"/>
    <x v="20"/>
    <x v="20"/>
    <x v="53"/>
    <x v="2"/>
    <s v="9654"/>
    <n v="9654"/>
  </r>
  <r>
    <x v="620"/>
    <x v="620"/>
    <s v="Middle School"/>
    <s v="PHBAO"/>
    <s v="f"/>
    <s v="f"/>
    <s v="S"/>
    <s v="S"/>
    <n v="0"/>
    <n v="102"/>
    <n v="0"/>
    <n v="0"/>
    <n v="0"/>
    <n v="0"/>
    <n v="1152"/>
    <n v="1254"/>
    <n v="1254"/>
    <x v="0"/>
    <x v="20"/>
    <x v="20"/>
    <x v="20"/>
    <x v="53"/>
    <x v="2"/>
    <s v="9654"/>
    <n v="9654"/>
  </r>
  <r>
    <x v="621"/>
    <x v="621"/>
    <s v="Middle School"/>
    <s v="PHBAO"/>
    <s v="f"/>
    <s v="f"/>
    <s v="NW"/>
    <s v="NW"/>
    <n v="0"/>
    <n v="40"/>
    <n v="0"/>
    <n v="0"/>
    <n v="0"/>
    <n v="0"/>
    <n v="1450"/>
    <n v="1490"/>
    <n v="1490"/>
    <x v="0"/>
    <x v="20"/>
    <x v="20"/>
    <x v="20"/>
    <x v="53"/>
    <x v="2"/>
    <s v="9654"/>
    <n v="9654"/>
  </r>
  <r>
    <x v="622"/>
    <x v="622"/>
    <s v="Middle School"/>
    <s v="Desegregated/Receiver"/>
    <s v="f"/>
    <s v="f"/>
    <s v="NE"/>
    <s v="NE"/>
    <n v="0"/>
    <n v="54"/>
    <n v="0"/>
    <n v="0"/>
    <n v="0"/>
    <n v="0"/>
    <n v="1505"/>
    <n v="1559"/>
    <n v="1559"/>
    <x v="0"/>
    <x v="20"/>
    <x v="20"/>
    <x v="20"/>
    <x v="53"/>
    <x v="2"/>
    <s v="9654"/>
    <n v="9654"/>
  </r>
  <r>
    <x v="623"/>
    <x v="623"/>
    <s v="Middle School"/>
    <s v="Desegregated/Receiver"/>
    <s v="t"/>
    <s v="f"/>
    <s v="W"/>
    <s v="W"/>
    <n v="0"/>
    <n v="52"/>
    <n v="0"/>
    <n v="0"/>
    <n v="0"/>
    <n v="0"/>
    <n v="2086"/>
    <n v="2138"/>
    <n v="2138"/>
    <x v="0"/>
    <x v="20"/>
    <x v="20"/>
    <x v="20"/>
    <x v="53"/>
    <x v="2"/>
    <s v="9654"/>
    <n v="9654"/>
  </r>
  <r>
    <x v="624"/>
    <x v="624"/>
    <s v="Middle School"/>
    <s v="PHBAO"/>
    <s v="f"/>
    <s v="f"/>
    <s v="NW"/>
    <s v="NW"/>
    <n v="0"/>
    <n v="96"/>
    <n v="0"/>
    <n v="0"/>
    <n v="0"/>
    <n v="0"/>
    <n v="1168"/>
    <n v="1264"/>
    <n v="1264"/>
    <x v="0"/>
    <x v="20"/>
    <x v="20"/>
    <x v="20"/>
    <x v="53"/>
    <x v="2"/>
    <s v="9654"/>
    <n v="9654"/>
  </r>
  <r>
    <x v="625"/>
    <x v="625"/>
    <s v="Middle School"/>
    <s v="PHBAO"/>
    <s v="f"/>
    <s v="f"/>
    <s v="E"/>
    <s v="E"/>
    <n v="0"/>
    <n v="101"/>
    <n v="0"/>
    <n v="0"/>
    <n v="0"/>
    <n v="0"/>
    <n v="1726"/>
    <n v="1827"/>
    <n v="1827"/>
    <x v="0"/>
    <x v="20"/>
    <x v="20"/>
    <x v="20"/>
    <x v="53"/>
    <x v="2"/>
    <s v="9654"/>
    <n v="9654"/>
  </r>
  <r>
    <x v="626"/>
    <x v="626"/>
    <s v="Middle School"/>
    <s v="PHBAO"/>
    <s v="f"/>
    <s v="f"/>
    <s v="E"/>
    <s v="E"/>
    <n v="0"/>
    <n v="110"/>
    <n v="0"/>
    <n v="0"/>
    <n v="0"/>
    <n v="0"/>
    <n v="1022"/>
    <n v="1132"/>
    <n v="1132"/>
    <x v="0"/>
    <x v="20"/>
    <x v="20"/>
    <x v="20"/>
    <x v="53"/>
    <x v="2"/>
    <s v="9654"/>
    <n v="9654"/>
  </r>
  <r>
    <x v="627"/>
    <x v="627"/>
    <s v="Magnet School - MS"/>
    <s v="Magnet 2"/>
    <s v="f"/>
    <s v="f"/>
    <s v="NE"/>
    <s v="NE"/>
    <n v="0"/>
    <n v="77"/>
    <n v="0"/>
    <n v="0"/>
    <n v="0"/>
    <n v="0"/>
    <n v="1505"/>
    <n v="1582"/>
    <n v="1582"/>
    <x v="0"/>
    <x v="20"/>
    <x v="20"/>
    <x v="20"/>
    <x v="53"/>
    <x v="2"/>
    <s v="9654"/>
    <n v="9654"/>
  </r>
  <r>
    <x v="628"/>
    <x v="628"/>
    <s v="Middle School"/>
    <s v="PHBAO"/>
    <s v="f"/>
    <s v="f"/>
    <s v="NW"/>
    <s v="NW"/>
    <n v="0"/>
    <n v="89"/>
    <n v="0"/>
    <n v="0"/>
    <n v="0"/>
    <n v="0"/>
    <n v="662"/>
    <n v="751"/>
    <n v="751"/>
    <x v="0"/>
    <x v="20"/>
    <x v="20"/>
    <x v="20"/>
    <x v="53"/>
    <x v="2"/>
    <s v="9654"/>
    <n v="9654"/>
  </r>
  <r>
    <x v="629"/>
    <x v="629"/>
    <s v="Middle School"/>
    <s v="PHBAO"/>
    <s v="f"/>
    <s v="f"/>
    <s v="W"/>
    <s v="W"/>
    <n v="0"/>
    <n v="37"/>
    <n v="0"/>
    <n v="0"/>
    <n v="0"/>
    <n v="0"/>
    <n v="678"/>
    <n v="715"/>
    <n v="715"/>
    <x v="0"/>
    <x v="20"/>
    <x v="20"/>
    <x v="20"/>
    <x v="53"/>
    <x v="2"/>
    <s v="9654"/>
    <n v="9654"/>
  </r>
  <r>
    <x v="630"/>
    <x v="630"/>
    <s v="Middle School"/>
    <s v="PHBAO"/>
    <s v="f"/>
    <s v="f"/>
    <s v="NE"/>
    <s v="NE"/>
    <n v="0"/>
    <n v="65"/>
    <n v="0"/>
    <n v="0"/>
    <n v="0"/>
    <n v="0"/>
    <n v="975"/>
    <n v="1040"/>
    <n v="1040"/>
    <x v="0"/>
    <x v="20"/>
    <x v="20"/>
    <x v="20"/>
    <x v="53"/>
    <x v="2"/>
    <s v="9654"/>
    <n v="9654"/>
  </r>
  <r>
    <x v="631"/>
    <x v="631"/>
    <s v="Middle School"/>
    <s v="PHBAO"/>
    <s v="f"/>
    <s v="f"/>
    <s v="C"/>
    <s v="C"/>
    <n v="0"/>
    <n v="83"/>
    <n v="0"/>
    <n v="0"/>
    <n v="0"/>
    <n v="0"/>
    <n v="1016"/>
    <n v="1099"/>
    <n v="1099"/>
    <x v="0"/>
    <x v="20"/>
    <x v="20"/>
    <x v="20"/>
    <x v="53"/>
    <x v="2"/>
    <s v="9654"/>
    <n v="9654"/>
  </r>
  <r>
    <x v="632"/>
    <x v="632"/>
    <s v="Middle School"/>
    <s v="PHBAO"/>
    <s v="f"/>
    <s v="f"/>
    <s v="W"/>
    <s v="W"/>
    <n v="0"/>
    <n v="59"/>
    <n v="0"/>
    <n v="0"/>
    <n v="0"/>
    <n v="0"/>
    <n v="421"/>
    <n v="480"/>
    <n v="480"/>
    <x v="0"/>
    <x v="20"/>
    <x v="20"/>
    <x v="20"/>
    <x v="53"/>
    <x v="2"/>
    <s v="9654"/>
    <n v="9654"/>
  </r>
  <r>
    <x v="633"/>
    <x v="633"/>
    <s v="Middle School"/>
    <s v="PHBAO"/>
    <s v="f"/>
    <s v="f"/>
    <s v="S"/>
    <s v="S"/>
    <n v="0"/>
    <n v="96"/>
    <n v="0"/>
    <n v="0"/>
    <n v="0"/>
    <n v="0"/>
    <n v="1526"/>
    <n v="1622"/>
    <n v="1622"/>
    <x v="0"/>
    <x v="20"/>
    <x v="20"/>
    <x v="20"/>
    <x v="53"/>
    <x v="2"/>
    <s v="9654"/>
    <n v="9654"/>
  </r>
  <r>
    <x v="634"/>
    <x v="634"/>
    <s v="Magnet School - MS"/>
    <s v="Magnet 2"/>
    <s v="f"/>
    <s v="f"/>
    <s v="S"/>
    <s v="S"/>
    <n v="0"/>
    <n v="107"/>
    <n v="0"/>
    <n v="0"/>
    <n v="0"/>
    <n v="0"/>
    <n v="1570"/>
    <n v="1677"/>
    <n v="1677"/>
    <x v="0"/>
    <x v="20"/>
    <x v="20"/>
    <x v="20"/>
    <x v="53"/>
    <x v="2"/>
    <s v="9654"/>
    <n v="9654"/>
  </r>
  <r>
    <x v="635"/>
    <x v="635"/>
    <s v="Magnet School - MS"/>
    <s v="Magnet 2"/>
    <s v="f"/>
    <s v="f"/>
    <s v="W"/>
    <s v="W"/>
    <n v="0"/>
    <n v="38"/>
    <n v="0"/>
    <n v="0"/>
    <n v="0"/>
    <n v="0"/>
    <n v="602"/>
    <n v="640"/>
    <n v="640"/>
    <x v="0"/>
    <x v="20"/>
    <x v="20"/>
    <x v="20"/>
    <x v="53"/>
    <x v="2"/>
    <s v="9654"/>
    <n v="9654"/>
  </r>
  <r>
    <x v="636"/>
    <x v="636"/>
    <s v="Span School"/>
    <s v="Desegregated/Receiver"/>
    <s v="f"/>
    <s v="t"/>
    <s v="NW"/>
    <s v="NW"/>
    <n v="0"/>
    <n v="0"/>
    <n v="0"/>
    <n v="0"/>
    <n v="0"/>
    <n v="0"/>
    <n v="1193"/>
    <n v="1193"/>
    <n v="1193"/>
    <x v="0"/>
    <x v="20"/>
    <x v="20"/>
    <x v="20"/>
    <x v="53"/>
    <x v="2"/>
    <s v="9654"/>
    <n v="9654"/>
  </r>
  <r>
    <x v="637"/>
    <x v="637"/>
    <s v="Span School"/>
    <s v="PHBAO"/>
    <s v="f"/>
    <s v="t"/>
    <s v="E"/>
    <s v="E"/>
    <n v="28"/>
    <n v="26"/>
    <n v="0"/>
    <n v="23"/>
    <n v="83"/>
    <n v="0"/>
    <n v="1202"/>
    <n v="1256"/>
    <n v="1362"/>
    <x v="0"/>
    <x v="20"/>
    <x v="20"/>
    <x v="20"/>
    <x v="53"/>
    <x v="2"/>
    <s v="9654"/>
    <n v="9654"/>
  </r>
  <r>
    <x v="638"/>
    <x v="638"/>
    <s v="Span School"/>
    <s v="PHBAO"/>
    <s v="f"/>
    <s v="t"/>
    <s v="E"/>
    <s v="E"/>
    <n v="29"/>
    <n v="8"/>
    <n v="0"/>
    <n v="0"/>
    <n v="0"/>
    <n v="0"/>
    <n v="533"/>
    <n v="570"/>
    <n v="570"/>
    <x v="0"/>
    <x v="20"/>
    <x v="20"/>
    <x v="20"/>
    <x v="53"/>
    <x v="2"/>
    <s v="9654"/>
    <n v="9654"/>
  </r>
  <r>
    <x v="639"/>
    <x v="639"/>
    <s v="Span School"/>
    <s v="PHBAO"/>
    <s v="f"/>
    <s v="t"/>
    <s v="S"/>
    <s v="S"/>
    <n v="11"/>
    <n v="0"/>
    <n v="0"/>
    <n v="8"/>
    <n v="0"/>
    <n v="0"/>
    <n v="889"/>
    <n v="900"/>
    <n v="908"/>
    <x v="0"/>
    <x v="20"/>
    <x v="20"/>
    <x v="20"/>
    <x v="53"/>
    <x v="2"/>
    <s v="9654"/>
    <n v="9654"/>
  </r>
  <r>
    <x v="640"/>
    <x v="640"/>
    <s v="Span School"/>
    <s v="PHBAO"/>
    <s v="f"/>
    <s v="t"/>
    <s v="E"/>
    <s v="E"/>
    <n v="0"/>
    <n v="0"/>
    <n v="0"/>
    <n v="0"/>
    <n v="0"/>
    <n v="0"/>
    <n v="164"/>
    <n v="164"/>
    <n v="164"/>
    <x v="0"/>
    <x v="20"/>
    <x v="20"/>
    <x v="20"/>
    <x v="53"/>
    <x v="2"/>
    <s v="9654"/>
    <n v="9654"/>
  </r>
  <r>
    <x v="641"/>
    <x v="641"/>
    <s v="Span School"/>
    <s v="Desegregated/Receiver"/>
    <s v="t"/>
    <s v="t"/>
    <s v="NW"/>
    <s v="NW"/>
    <n v="0"/>
    <n v="0"/>
    <n v="0"/>
    <n v="0"/>
    <n v="0"/>
    <n v="0"/>
    <n v="517"/>
    <n v="517"/>
    <n v="517"/>
    <x v="0"/>
    <x v="20"/>
    <x v="20"/>
    <x v="20"/>
    <x v="53"/>
    <x v="2"/>
    <s v="9654"/>
    <n v="9654"/>
  </r>
  <r>
    <x v="642"/>
    <x v="642"/>
    <s v="Span School"/>
    <s v="Desegregated/Receiver"/>
    <s v="f"/>
    <s v="t"/>
    <s v="W"/>
    <s v="W"/>
    <n v="9"/>
    <n v="12"/>
    <n v="0"/>
    <n v="0"/>
    <n v="0"/>
    <n v="0"/>
    <n v="253"/>
    <n v="274"/>
    <n v="274"/>
    <x v="0"/>
    <x v="20"/>
    <x v="20"/>
    <x v="20"/>
    <x v="53"/>
    <x v="2"/>
    <s v="9654"/>
    <n v="9654"/>
  </r>
  <r>
    <x v="643"/>
    <x v="643"/>
    <s v="Span School"/>
    <s v="PHBAO"/>
    <s v="f"/>
    <s v="t"/>
    <s v="C"/>
    <s v="C"/>
    <n v="17"/>
    <n v="9"/>
    <n v="0"/>
    <n v="0"/>
    <n v="0"/>
    <n v="9"/>
    <n v="336"/>
    <n v="362"/>
    <n v="371"/>
    <x v="0"/>
    <x v="20"/>
    <x v="20"/>
    <x v="20"/>
    <x v="53"/>
    <x v="2"/>
    <s v="9654"/>
    <n v="9654"/>
  </r>
  <r>
    <x v="644"/>
    <x v="644"/>
    <s v="Span School"/>
    <s v="PHBAO"/>
    <s v="f"/>
    <s v="t"/>
    <s v="S"/>
    <s v="S"/>
    <n v="0"/>
    <n v="7"/>
    <n v="0"/>
    <n v="0"/>
    <n v="0"/>
    <n v="0"/>
    <n v="1174"/>
    <n v="1181"/>
    <n v="1181"/>
    <x v="0"/>
    <x v="20"/>
    <x v="20"/>
    <x v="20"/>
    <x v="53"/>
    <x v="2"/>
    <s v="9654"/>
    <n v="9654"/>
  </r>
  <r>
    <x v="645"/>
    <x v="645"/>
    <s v="Span School"/>
    <s v="PHBAO"/>
    <s v="f"/>
    <s v="t"/>
    <s v="E"/>
    <s v="E"/>
    <n v="22"/>
    <n v="0"/>
    <n v="0"/>
    <n v="13"/>
    <n v="0"/>
    <n v="17"/>
    <n v="388"/>
    <n v="410"/>
    <n v="440"/>
    <x v="0"/>
    <x v="20"/>
    <x v="20"/>
    <x v="20"/>
    <x v="53"/>
    <x v="2"/>
    <s v="9654"/>
    <n v="9654"/>
  </r>
  <r>
    <x v="646"/>
    <x v="646"/>
    <s v="Span School"/>
    <s v="PHBAO"/>
    <s v="f"/>
    <s v="t"/>
    <s v="NE"/>
    <s v="NE"/>
    <n v="16"/>
    <n v="17"/>
    <n v="0"/>
    <n v="0"/>
    <n v="0"/>
    <n v="0"/>
    <n v="848"/>
    <n v="881"/>
    <n v="881"/>
    <x v="0"/>
    <x v="20"/>
    <x v="20"/>
    <x v="20"/>
    <x v="53"/>
    <x v="2"/>
    <s v="9654"/>
    <n v="9654"/>
  </r>
  <r>
    <x v="647"/>
    <x v="647"/>
    <s v="Middle School"/>
    <s v="PHBAO"/>
    <s v="f"/>
    <s v="f"/>
    <s v="S"/>
    <s v="S"/>
    <n v="0"/>
    <n v="80"/>
    <n v="0"/>
    <n v="0"/>
    <n v="0"/>
    <n v="0"/>
    <n v="685"/>
    <n v="765"/>
    <n v="765"/>
    <x v="0"/>
    <x v="25"/>
    <x v="25"/>
    <x v="25"/>
    <x v="66"/>
    <x v="1"/>
    <n v="9821"/>
    <n v="9821"/>
  </r>
  <r>
    <x v="648"/>
    <x v="648"/>
    <s v="Magnet School - SHS"/>
    <s v="Magnet 2"/>
    <s v="f"/>
    <s v="f"/>
    <s v="S"/>
    <s v="S"/>
    <n v="0"/>
    <n v="0"/>
    <n v="0"/>
    <n v="0"/>
    <n v="0"/>
    <n v="0"/>
    <n v="200"/>
    <n v="200"/>
    <n v="200"/>
    <x v="1"/>
    <x v="26"/>
    <x v="26"/>
    <x v="26"/>
    <x v="67"/>
    <x v="1"/>
    <n v="3696"/>
    <n v="3696"/>
  </r>
  <r>
    <x v="649"/>
    <x v="649"/>
    <s v="Middle School"/>
    <s v="PHBAO"/>
    <s v="f"/>
    <s v="f"/>
    <s v="S"/>
    <s v="S"/>
    <n v="0"/>
    <n v="54"/>
    <n v="0"/>
    <n v="0"/>
    <n v="0"/>
    <n v="0"/>
    <n v="399"/>
    <n v="453"/>
    <n v="453"/>
    <x v="0"/>
    <x v="26"/>
    <x v="26"/>
    <x v="26"/>
    <x v="68"/>
    <x v="1"/>
    <n v="8372"/>
    <n v="8372"/>
  </r>
  <r>
    <x v="650"/>
    <x v="650"/>
    <s v="Span Magnet School"/>
    <s v="Magnet 1"/>
    <s v="f"/>
    <s v="t"/>
    <s v="NW"/>
    <s v="NW"/>
    <n v="0"/>
    <n v="1"/>
    <n v="0"/>
    <n v="0"/>
    <n v="0"/>
    <n v="0"/>
    <n v="632"/>
    <n v="633"/>
    <n v="633"/>
    <x v="1"/>
    <x v="20"/>
    <x v="20"/>
    <x v="20"/>
    <x v="53"/>
    <x v="2"/>
    <s v="12068"/>
    <n v="12068"/>
  </r>
  <r>
    <x v="651"/>
    <x v="651"/>
    <s v="Senior High School"/>
    <s v="PHBAO"/>
    <s v="f"/>
    <s v="f"/>
    <s v="S"/>
    <s v="S"/>
    <n v="0"/>
    <n v="0"/>
    <n v="57"/>
    <n v="0"/>
    <n v="0"/>
    <n v="0"/>
    <n v="658"/>
    <n v="715"/>
    <n v="715"/>
    <x v="1"/>
    <x v="20"/>
    <x v="20"/>
    <x v="20"/>
    <x v="53"/>
    <x v="2"/>
    <s v="12068"/>
    <n v="12068"/>
  </r>
  <r>
    <x v="652"/>
    <x v="652"/>
    <s v="Senior High School"/>
    <s v="PHBAO"/>
    <s v="f"/>
    <s v="f"/>
    <s v="C"/>
    <s v="C"/>
    <n v="0"/>
    <n v="0"/>
    <n v="92"/>
    <n v="0"/>
    <n v="0"/>
    <n v="0"/>
    <n v="867"/>
    <n v="959"/>
    <n v="959"/>
    <x v="1"/>
    <x v="20"/>
    <x v="20"/>
    <x v="20"/>
    <x v="53"/>
    <x v="2"/>
    <s v="12068"/>
    <n v="12068"/>
  </r>
  <r>
    <x v="653"/>
    <x v="653"/>
    <s v="Senior High School"/>
    <s v="PHBAO"/>
    <s v="f"/>
    <s v="f"/>
    <s v="E"/>
    <s v="E"/>
    <n v="0"/>
    <n v="0"/>
    <n v="14"/>
    <n v="0"/>
    <n v="0"/>
    <n v="0"/>
    <n v="231"/>
    <n v="245"/>
    <n v="245"/>
    <x v="1"/>
    <x v="20"/>
    <x v="20"/>
    <x v="20"/>
    <x v="53"/>
    <x v="2"/>
    <s v="12068"/>
    <n v="12068"/>
  </r>
  <r>
    <x v="654"/>
    <x v="654"/>
    <s v="Senior High School"/>
    <s v="PHBAO"/>
    <s v="f"/>
    <s v="f"/>
    <s v="NE"/>
    <s v="NE"/>
    <n v="0"/>
    <n v="0"/>
    <n v="34"/>
    <n v="0"/>
    <n v="0"/>
    <n v="0"/>
    <n v="326"/>
    <n v="360"/>
    <n v="360"/>
    <x v="1"/>
    <x v="20"/>
    <x v="20"/>
    <x v="20"/>
    <x v="53"/>
    <x v="2"/>
    <s v="12068"/>
    <n v="12068"/>
  </r>
  <r>
    <x v="655"/>
    <x v="655"/>
    <s v="Senior High School"/>
    <s v="PHBAO"/>
    <s v="f"/>
    <s v="f"/>
    <s v="NW"/>
    <s v="NW"/>
    <n v="0"/>
    <n v="0"/>
    <n v="39"/>
    <n v="0"/>
    <n v="0"/>
    <n v="0"/>
    <n v="1003"/>
    <n v="1042"/>
    <n v="1042"/>
    <x v="1"/>
    <x v="20"/>
    <x v="20"/>
    <x v="20"/>
    <x v="53"/>
    <x v="2"/>
    <s v="12068"/>
    <n v="12068"/>
  </r>
  <r>
    <x v="656"/>
    <x v="656"/>
    <s v="Senior High School"/>
    <s v="PHBAO"/>
    <s v="f"/>
    <s v="f"/>
    <s v="C"/>
    <s v="C"/>
    <n v="0"/>
    <n v="0"/>
    <n v="32"/>
    <n v="0"/>
    <n v="0"/>
    <n v="0"/>
    <n v="1148"/>
    <n v="1180"/>
    <n v="1180"/>
    <x v="1"/>
    <x v="20"/>
    <x v="20"/>
    <x v="20"/>
    <x v="53"/>
    <x v="2"/>
    <s v="12068"/>
    <n v="12068"/>
  </r>
  <r>
    <x v="657"/>
    <x v="657"/>
    <s v="Senior High School"/>
    <s v="PHBAO"/>
    <s v="f"/>
    <s v="f"/>
    <s v="S"/>
    <s v="S"/>
    <n v="0"/>
    <n v="0"/>
    <n v="0"/>
    <n v="0"/>
    <n v="0"/>
    <n v="0"/>
    <n v="442"/>
    <n v="442"/>
    <n v="442"/>
    <x v="1"/>
    <x v="20"/>
    <x v="20"/>
    <x v="20"/>
    <x v="53"/>
    <x v="2"/>
    <s v="12068"/>
    <n v="12068"/>
  </r>
  <r>
    <x v="658"/>
    <x v="658"/>
    <s v="Senior High School"/>
    <s v="PHBAO"/>
    <s v="f"/>
    <s v="f"/>
    <s v="S"/>
    <s v="S"/>
    <n v="0"/>
    <n v="0"/>
    <n v="150"/>
    <n v="0"/>
    <n v="0"/>
    <n v="0"/>
    <n v="2206"/>
    <n v="2356"/>
    <n v="2356"/>
    <x v="1"/>
    <x v="20"/>
    <x v="20"/>
    <x v="20"/>
    <x v="53"/>
    <x v="2"/>
    <s v="12068"/>
    <n v="12068"/>
  </r>
  <r>
    <x v="659"/>
    <x v="659"/>
    <s v="Senior High School"/>
    <s v="PHBAO"/>
    <s v="f"/>
    <s v="f"/>
    <s v="E"/>
    <s v="E"/>
    <n v="0"/>
    <n v="0"/>
    <n v="40"/>
    <n v="0"/>
    <n v="0"/>
    <n v="0"/>
    <n v="2302"/>
    <n v="2342"/>
    <n v="2342"/>
    <x v="1"/>
    <x v="20"/>
    <x v="20"/>
    <x v="20"/>
    <x v="53"/>
    <x v="2"/>
    <s v="12068"/>
    <n v="12068"/>
  </r>
  <r>
    <x v="660"/>
    <x v="660"/>
    <s v="Senior High School"/>
    <s v="PHBAO"/>
    <s v="f"/>
    <s v="f"/>
    <s v="C"/>
    <s v="C"/>
    <n v="0"/>
    <n v="0"/>
    <n v="101"/>
    <n v="0"/>
    <n v="0"/>
    <n v="0"/>
    <n v="829"/>
    <n v="930"/>
    <n v="930"/>
    <x v="1"/>
    <x v="20"/>
    <x v="20"/>
    <x v="20"/>
    <x v="53"/>
    <x v="2"/>
    <s v="12068"/>
    <n v="12068"/>
  </r>
  <r>
    <x v="661"/>
    <x v="661"/>
    <s v="Magnet School - SHS"/>
    <s v="Magnet 1"/>
    <s v="f"/>
    <s v="f"/>
    <s v="NW"/>
    <s v="NW"/>
    <n v="0"/>
    <n v="0"/>
    <n v="1"/>
    <n v="0"/>
    <n v="0"/>
    <n v="0"/>
    <n v="354"/>
    <n v="355"/>
    <n v="355"/>
    <x v="1"/>
    <x v="20"/>
    <x v="20"/>
    <x v="20"/>
    <x v="53"/>
    <x v="2"/>
    <s v="12068"/>
    <n v="12068"/>
  </r>
  <r>
    <x v="662"/>
    <x v="662"/>
    <s v="Senior High School"/>
    <s v="PHBAO"/>
    <s v="f"/>
    <s v="f"/>
    <s v="NW"/>
    <s v="NW"/>
    <n v="0"/>
    <n v="0"/>
    <n v="159"/>
    <n v="0"/>
    <n v="0"/>
    <n v="0"/>
    <n v="1196"/>
    <n v="1355"/>
    <n v="1355"/>
    <x v="1"/>
    <x v="20"/>
    <x v="20"/>
    <x v="20"/>
    <x v="53"/>
    <x v="2"/>
    <s v="12068"/>
    <n v="12068"/>
  </r>
  <r>
    <x v="663"/>
    <x v="663"/>
    <s v="Senior High School"/>
    <s v="PHBAO"/>
    <s v="t"/>
    <s v="f"/>
    <s v="NW"/>
    <s v="NW"/>
    <n v="0"/>
    <n v="0"/>
    <n v="165"/>
    <n v="0"/>
    <n v="0"/>
    <n v="0"/>
    <n v="1573"/>
    <n v="1738"/>
    <n v="1738"/>
    <x v="1"/>
    <x v="20"/>
    <x v="20"/>
    <x v="20"/>
    <x v="53"/>
    <x v="2"/>
    <s v="12068"/>
    <n v="12068"/>
  </r>
  <r>
    <x v="664"/>
    <x v="664"/>
    <s v="Senior High School"/>
    <s v="PHBAO"/>
    <s v="t"/>
    <s v="f"/>
    <s v="NW"/>
    <s v="NW"/>
    <n v="0"/>
    <n v="0"/>
    <n v="125"/>
    <n v="0"/>
    <n v="0"/>
    <n v="0"/>
    <n v="2952"/>
    <n v="3077"/>
    <n v="3077"/>
    <x v="1"/>
    <x v="20"/>
    <x v="20"/>
    <x v="20"/>
    <x v="53"/>
    <x v="2"/>
    <s v="12068"/>
    <n v="12068"/>
  </r>
  <r>
    <x v="665"/>
    <x v="665"/>
    <s v="Magnet School - SHS"/>
    <s v="Magnet 2"/>
    <s v="f"/>
    <s v="f"/>
    <s v="W"/>
    <s v="W"/>
    <n v="0"/>
    <n v="0"/>
    <n v="37"/>
    <n v="0"/>
    <n v="0"/>
    <n v="0"/>
    <n v="754"/>
    <n v="791"/>
    <n v="791"/>
    <x v="1"/>
    <x v="20"/>
    <x v="20"/>
    <x v="20"/>
    <x v="53"/>
    <x v="2"/>
    <s v="12068"/>
    <n v="12068"/>
  </r>
  <r>
    <x v="666"/>
    <x v="666"/>
    <s v="Senior High School"/>
    <s v="PHBAO"/>
    <s v="f"/>
    <s v="f"/>
    <s v="W"/>
    <s v="W"/>
    <n v="0"/>
    <n v="0"/>
    <n v="127"/>
    <n v="0"/>
    <n v="0"/>
    <n v="0"/>
    <n v="787"/>
    <n v="914"/>
    <n v="914"/>
    <x v="1"/>
    <x v="20"/>
    <x v="20"/>
    <x v="20"/>
    <x v="53"/>
    <x v="2"/>
    <s v="12068"/>
    <n v="12068"/>
  </r>
  <r>
    <x v="667"/>
    <x v="667"/>
    <s v="Senior High School"/>
    <s v="PHBAO"/>
    <s v="f"/>
    <s v="f"/>
    <s v="NE"/>
    <s v="NE"/>
    <n v="0"/>
    <n v="0"/>
    <n v="64"/>
    <n v="0"/>
    <n v="0"/>
    <n v="0"/>
    <n v="1291"/>
    <n v="1355"/>
    <n v="1355"/>
    <x v="1"/>
    <x v="20"/>
    <x v="20"/>
    <x v="20"/>
    <x v="53"/>
    <x v="2"/>
    <s v="12068"/>
    <n v="12068"/>
  </r>
  <r>
    <x v="668"/>
    <x v="668"/>
    <s v="Senior High School"/>
    <s v="PHBAO"/>
    <s v="f"/>
    <s v="f"/>
    <s v="NE"/>
    <s v="NE"/>
    <n v="0"/>
    <n v="0"/>
    <n v="87"/>
    <n v="0"/>
    <n v="0"/>
    <n v="0"/>
    <n v="974"/>
    <n v="1061"/>
    <n v="1061"/>
    <x v="1"/>
    <x v="20"/>
    <x v="20"/>
    <x v="20"/>
    <x v="53"/>
    <x v="2"/>
    <s v="12068"/>
    <n v="12068"/>
  </r>
  <r>
    <x v="669"/>
    <x v="669"/>
    <s v="Senior High School"/>
    <s v="PHBAO"/>
    <s v="f"/>
    <s v="f"/>
    <s v="E"/>
    <s v="E"/>
    <n v="0"/>
    <n v="0"/>
    <n v="74"/>
    <n v="0"/>
    <n v="0"/>
    <n v="0"/>
    <n v="941"/>
    <n v="1015"/>
    <n v="1015"/>
    <x v="1"/>
    <x v="20"/>
    <x v="20"/>
    <x v="20"/>
    <x v="53"/>
    <x v="2"/>
    <s v="12068"/>
    <n v="12068"/>
  </r>
  <r>
    <x v="670"/>
    <x v="670"/>
    <s v="Senior High School"/>
    <s v="PHBAO"/>
    <s v="f"/>
    <s v="f"/>
    <s v="E"/>
    <s v="E"/>
    <n v="0"/>
    <n v="0"/>
    <n v="105"/>
    <n v="0"/>
    <n v="0"/>
    <n v="0"/>
    <n v="1261"/>
    <n v="1366"/>
    <n v="1366"/>
    <x v="1"/>
    <x v="20"/>
    <x v="20"/>
    <x v="20"/>
    <x v="53"/>
    <x v="2"/>
    <s v="12068"/>
    <n v="12068"/>
  </r>
  <r>
    <x v="671"/>
    <x v="671"/>
    <s v="Senior High School"/>
    <s v="PHBAO"/>
    <s v="f"/>
    <s v="f"/>
    <s v="W"/>
    <s v="W"/>
    <n v="0"/>
    <n v="0"/>
    <n v="122"/>
    <n v="0"/>
    <n v="0"/>
    <n v="0"/>
    <n v="1813"/>
    <n v="1935"/>
    <n v="1935"/>
    <x v="1"/>
    <x v="20"/>
    <x v="20"/>
    <x v="20"/>
    <x v="53"/>
    <x v="2"/>
    <s v="12068"/>
    <n v="12068"/>
  </r>
  <r>
    <x v="672"/>
    <x v="672"/>
    <s v="Senior High School"/>
    <s v="PHBAO"/>
    <s v="f"/>
    <s v="f"/>
    <s v="NE"/>
    <s v="NE"/>
    <n v="0"/>
    <n v="0"/>
    <n v="130"/>
    <n v="0"/>
    <n v="0"/>
    <n v="0"/>
    <n v="2443"/>
    <n v="2573"/>
    <n v="2573"/>
    <x v="1"/>
    <x v="20"/>
    <x v="20"/>
    <x v="20"/>
    <x v="53"/>
    <x v="2"/>
    <s v="12068"/>
    <n v="12068"/>
  </r>
  <r>
    <x v="673"/>
    <x v="673"/>
    <s v="Senior High School"/>
    <s v="PHBAO"/>
    <s v="f"/>
    <s v="f"/>
    <s v="S"/>
    <s v="S"/>
    <n v="0"/>
    <n v="0"/>
    <n v="125"/>
    <n v="0"/>
    <n v="0"/>
    <n v="0"/>
    <n v="1613"/>
    <n v="1738"/>
    <n v="1738"/>
    <x v="1"/>
    <x v="20"/>
    <x v="20"/>
    <x v="20"/>
    <x v="53"/>
    <x v="2"/>
    <s v="12068"/>
    <n v="12068"/>
  </r>
  <r>
    <x v="674"/>
    <x v="674"/>
    <s v="Senior High School"/>
    <s v="PHBAO"/>
    <s v="f"/>
    <s v="f"/>
    <s v="S"/>
    <s v="S"/>
    <n v="0"/>
    <n v="0"/>
    <n v="89"/>
    <n v="0"/>
    <n v="0"/>
    <n v="0"/>
    <n v="1279"/>
    <n v="1368"/>
    <n v="1368"/>
    <x v="1"/>
    <x v="20"/>
    <x v="20"/>
    <x v="20"/>
    <x v="53"/>
    <x v="2"/>
    <s v="12068"/>
    <n v="12068"/>
  </r>
  <r>
    <x v="675"/>
    <x v="675"/>
    <s v="Senior High School"/>
    <s v="PHBAO"/>
    <s v="f"/>
    <s v="f"/>
    <s v="E"/>
    <s v="E"/>
    <n v="0"/>
    <n v="0"/>
    <n v="127"/>
    <n v="0"/>
    <n v="0"/>
    <n v="0"/>
    <n v="2258"/>
    <n v="2385"/>
    <n v="2385"/>
    <x v="1"/>
    <x v="20"/>
    <x v="20"/>
    <x v="20"/>
    <x v="53"/>
    <x v="2"/>
    <s v="12068"/>
    <n v="12068"/>
  </r>
  <r>
    <x v="676"/>
    <x v="676"/>
    <s v="Senior High School"/>
    <s v="Desegregated/Receiver"/>
    <s v="f"/>
    <s v="f"/>
    <s v="NE"/>
    <s v="NE"/>
    <n v="0"/>
    <n v="0"/>
    <n v="135"/>
    <n v="0"/>
    <n v="0"/>
    <n v="0"/>
    <n v="1768"/>
    <n v="1903"/>
    <n v="1903"/>
    <x v="1"/>
    <x v="20"/>
    <x v="20"/>
    <x v="20"/>
    <x v="53"/>
    <x v="2"/>
    <s v="12068"/>
    <n v="12068"/>
  </r>
  <r>
    <x v="677"/>
    <x v="677"/>
    <s v="Senior High School"/>
    <s v="PHBAO"/>
    <s v="f"/>
    <s v="f"/>
    <s v="W"/>
    <s v="W"/>
    <n v="0"/>
    <n v="0"/>
    <n v="141"/>
    <n v="0"/>
    <n v="0"/>
    <n v="0"/>
    <n v="2420"/>
    <n v="2561"/>
    <n v="2561"/>
    <x v="1"/>
    <x v="20"/>
    <x v="20"/>
    <x v="20"/>
    <x v="53"/>
    <x v="2"/>
    <s v="12068"/>
    <n v="12068"/>
  </r>
  <r>
    <x v="678"/>
    <x v="678"/>
    <s v="Senior High School"/>
    <s v="PHBAO"/>
    <s v="f"/>
    <s v="f"/>
    <s v="W"/>
    <s v="W"/>
    <n v="0"/>
    <n v="0"/>
    <n v="46"/>
    <n v="0"/>
    <n v="0"/>
    <n v="0"/>
    <n v="1516"/>
    <n v="1562"/>
    <n v="1562"/>
    <x v="1"/>
    <x v="20"/>
    <x v="20"/>
    <x v="20"/>
    <x v="53"/>
    <x v="2"/>
    <s v="12068"/>
    <n v="12068"/>
  </r>
  <r>
    <x v="679"/>
    <x v="679"/>
    <s v="Senior High School"/>
    <s v="PHBAO"/>
    <s v="f"/>
    <s v="f"/>
    <s v="E"/>
    <s v="E"/>
    <n v="0"/>
    <n v="0"/>
    <n v="39"/>
    <n v="0"/>
    <n v="0"/>
    <n v="0"/>
    <n v="1294"/>
    <n v="1333"/>
    <n v="1333"/>
    <x v="1"/>
    <x v="20"/>
    <x v="20"/>
    <x v="20"/>
    <x v="53"/>
    <x v="2"/>
    <s v="12068"/>
    <n v="12068"/>
  </r>
  <r>
    <x v="680"/>
    <x v="680"/>
    <s v="Senior High School"/>
    <s v="PHBAO"/>
    <s v="f"/>
    <s v="f"/>
    <s v="C"/>
    <s v="C"/>
    <n v="0"/>
    <n v="0"/>
    <n v="0"/>
    <n v="0"/>
    <n v="0"/>
    <n v="0"/>
    <n v="195"/>
    <n v="195"/>
    <n v="195"/>
    <x v="1"/>
    <x v="20"/>
    <x v="20"/>
    <x v="20"/>
    <x v="53"/>
    <x v="2"/>
    <s v="12068"/>
    <n v="12068"/>
  </r>
  <r>
    <x v="681"/>
    <x v="681"/>
    <s v="Senior High School"/>
    <s v="PHBAO"/>
    <s v="f"/>
    <s v="f"/>
    <s v="C"/>
    <s v="C"/>
    <n v="0"/>
    <n v="0"/>
    <n v="165"/>
    <n v="0"/>
    <n v="0"/>
    <n v="0"/>
    <n v="1580"/>
    <n v="1745"/>
    <n v="1745"/>
    <x v="1"/>
    <x v="20"/>
    <x v="20"/>
    <x v="20"/>
    <x v="53"/>
    <x v="2"/>
    <s v="12068"/>
    <n v="12068"/>
  </r>
  <r>
    <x v="682"/>
    <x v="682"/>
    <s v="Senior High School"/>
    <s v="PHBAO"/>
    <s v="f"/>
    <s v="f"/>
    <s v="S"/>
    <s v="S"/>
    <n v="0"/>
    <n v="0"/>
    <n v="91"/>
    <n v="0"/>
    <n v="0"/>
    <n v="0"/>
    <n v="400"/>
    <n v="491"/>
    <n v="491"/>
    <x v="1"/>
    <x v="20"/>
    <x v="20"/>
    <x v="20"/>
    <x v="53"/>
    <x v="2"/>
    <s v="12068"/>
    <n v="12068"/>
  </r>
  <r>
    <x v="683"/>
    <x v="683"/>
    <s v="Senior High School"/>
    <s v="PHBAO"/>
    <s v="f"/>
    <s v="f"/>
    <s v="NW"/>
    <s v="NW"/>
    <n v="0"/>
    <n v="0"/>
    <n v="172"/>
    <n v="0"/>
    <n v="0"/>
    <n v="0"/>
    <n v="2053"/>
    <n v="2225"/>
    <n v="2225"/>
    <x v="1"/>
    <x v="20"/>
    <x v="20"/>
    <x v="20"/>
    <x v="53"/>
    <x v="2"/>
    <s v="12068"/>
    <n v="12068"/>
  </r>
  <r>
    <x v="684"/>
    <x v="684"/>
    <s v="Magnet School - SHS"/>
    <s v="Magnet 2"/>
    <s v="f"/>
    <s v="f"/>
    <s v="S"/>
    <s v="S"/>
    <n v="0"/>
    <n v="0"/>
    <n v="0"/>
    <n v="0"/>
    <n v="0"/>
    <n v="0"/>
    <n v="1583"/>
    <n v="1583"/>
    <n v="1583"/>
    <x v="1"/>
    <x v="20"/>
    <x v="20"/>
    <x v="20"/>
    <x v="53"/>
    <x v="2"/>
    <s v="12068"/>
    <n v="12068"/>
  </r>
  <r>
    <x v="685"/>
    <x v="685"/>
    <s v="Senior High School"/>
    <s v="PHBAO"/>
    <s v="f"/>
    <s v="f"/>
    <s v="E"/>
    <s v="E"/>
    <n v="0"/>
    <n v="0"/>
    <n v="91"/>
    <n v="0"/>
    <n v="0"/>
    <n v="0"/>
    <n v="972"/>
    <n v="1063"/>
    <n v="1063"/>
    <x v="1"/>
    <x v="20"/>
    <x v="20"/>
    <x v="20"/>
    <x v="53"/>
    <x v="2"/>
    <s v="12068"/>
    <n v="12068"/>
  </r>
  <r>
    <x v="686"/>
    <x v="686"/>
    <s v="Magnet School - SHS"/>
    <s v="Magnet 2"/>
    <s v="f"/>
    <s v="f"/>
    <s v="C"/>
    <s v="C"/>
    <n v="0"/>
    <n v="0"/>
    <n v="0"/>
    <n v="0"/>
    <n v="0"/>
    <n v="0"/>
    <n v="1036"/>
    <n v="1036"/>
    <n v="1036"/>
    <x v="1"/>
    <x v="20"/>
    <x v="20"/>
    <x v="20"/>
    <x v="53"/>
    <x v="2"/>
    <s v="12068"/>
    <n v="12068"/>
  </r>
  <r>
    <x v="687"/>
    <x v="687"/>
    <s v="Span Magnet School"/>
    <s v="Magnet 1"/>
    <s v="f"/>
    <s v="t"/>
    <s v="W"/>
    <s v="W"/>
    <n v="0"/>
    <n v="0"/>
    <n v="0"/>
    <n v="0"/>
    <n v="0"/>
    <n v="0"/>
    <n v="1653"/>
    <n v="1653"/>
    <n v="1653"/>
    <x v="1"/>
    <x v="20"/>
    <x v="20"/>
    <x v="20"/>
    <x v="53"/>
    <x v="2"/>
    <s v="12068"/>
    <n v="12068"/>
  </r>
  <r>
    <x v="688"/>
    <x v="688"/>
    <s v="Senior High School"/>
    <s v="PHBAO"/>
    <s v="f"/>
    <s v="f"/>
    <s v="C"/>
    <s v="C"/>
    <n v="0"/>
    <n v="0"/>
    <n v="57"/>
    <n v="0"/>
    <n v="0"/>
    <n v="0"/>
    <n v="1276"/>
    <n v="1333"/>
    <n v="1333"/>
    <x v="1"/>
    <x v="20"/>
    <x v="20"/>
    <x v="20"/>
    <x v="53"/>
    <x v="2"/>
    <s v="12068"/>
    <n v="12068"/>
  </r>
  <r>
    <x v="689"/>
    <x v="689"/>
    <s v="Senior High School"/>
    <s v="PHBAO"/>
    <s v="f"/>
    <s v="f"/>
    <s v="C"/>
    <s v="C"/>
    <n v="0"/>
    <n v="0"/>
    <n v="92"/>
    <n v="0"/>
    <n v="0"/>
    <n v="0"/>
    <n v="1297"/>
    <n v="1389"/>
    <n v="1389"/>
    <x v="1"/>
    <x v="20"/>
    <x v="20"/>
    <x v="20"/>
    <x v="53"/>
    <x v="2"/>
    <s v="12068"/>
    <n v="12068"/>
  </r>
  <r>
    <x v="690"/>
    <x v="690"/>
    <s v="Senior High School"/>
    <s v="PHBAO"/>
    <s v="f"/>
    <s v="f"/>
    <s v="C"/>
    <s v="C"/>
    <n v="0"/>
    <n v="0"/>
    <n v="126"/>
    <n v="0"/>
    <n v="0"/>
    <n v="0"/>
    <n v="2189"/>
    <n v="2315"/>
    <n v="2315"/>
    <x v="1"/>
    <x v="20"/>
    <x v="20"/>
    <x v="20"/>
    <x v="53"/>
    <x v="2"/>
    <s v="12068"/>
    <n v="12068"/>
  </r>
  <r>
    <x v="691"/>
    <x v="691"/>
    <s v="Magnet School - SHS"/>
    <s v="Magnet 2"/>
    <s v="f"/>
    <s v="f"/>
    <s v="E"/>
    <s v="E"/>
    <n v="0"/>
    <n v="0"/>
    <n v="1"/>
    <n v="0"/>
    <n v="0"/>
    <n v="0"/>
    <n v="1869"/>
    <n v="1870"/>
    <n v="1870"/>
    <x v="1"/>
    <x v="20"/>
    <x v="20"/>
    <x v="20"/>
    <x v="53"/>
    <x v="2"/>
    <s v="12068"/>
    <n v="12068"/>
  </r>
  <r>
    <x v="692"/>
    <x v="692"/>
    <s v="Senior High School"/>
    <s v="PHBAO"/>
    <s v="f"/>
    <s v="f"/>
    <s v="W"/>
    <s v="W"/>
    <n v="0"/>
    <n v="0"/>
    <n v="0"/>
    <n v="0"/>
    <n v="0"/>
    <n v="0"/>
    <n v="398"/>
    <n v="398"/>
    <n v="398"/>
    <x v="1"/>
    <x v="20"/>
    <x v="20"/>
    <x v="20"/>
    <x v="53"/>
    <x v="2"/>
    <s v="12068"/>
    <n v="12068"/>
  </r>
  <r>
    <x v="693"/>
    <x v="693"/>
    <s v="Senior High School"/>
    <s v="PHBAO"/>
    <s v="f"/>
    <s v="f"/>
    <s v="NW"/>
    <s v="NW"/>
    <n v="0"/>
    <n v="0"/>
    <n v="189"/>
    <n v="0"/>
    <n v="0"/>
    <n v="0"/>
    <n v="1944"/>
    <n v="2133"/>
    <n v="2133"/>
    <x v="1"/>
    <x v="20"/>
    <x v="20"/>
    <x v="20"/>
    <x v="53"/>
    <x v="2"/>
    <s v="12068"/>
    <n v="12068"/>
  </r>
  <r>
    <x v="694"/>
    <x v="694"/>
    <s v="Senior High School"/>
    <s v="PHBAO"/>
    <s v="f"/>
    <s v="f"/>
    <s v="NE"/>
    <s v="NE"/>
    <n v="0"/>
    <n v="0"/>
    <n v="108"/>
    <n v="0"/>
    <n v="0"/>
    <n v="0"/>
    <n v="2278"/>
    <n v="2386"/>
    <n v="2386"/>
    <x v="1"/>
    <x v="20"/>
    <x v="20"/>
    <x v="20"/>
    <x v="53"/>
    <x v="2"/>
    <s v="12068"/>
    <n v="12068"/>
  </r>
  <r>
    <x v="695"/>
    <x v="695"/>
    <s v="Senior High School"/>
    <s v="PHBAO"/>
    <s v="f"/>
    <s v="f"/>
    <s v="NW"/>
    <s v="NW"/>
    <n v="0"/>
    <n v="0"/>
    <n v="199"/>
    <n v="0"/>
    <n v="0"/>
    <n v="0"/>
    <n v="1280"/>
    <n v="1479"/>
    <n v="1479"/>
    <x v="1"/>
    <x v="20"/>
    <x v="20"/>
    <x v="20"/>
    <x v="53"/>
    <x v="2"/>
    <s v="12068"/>
    <n v="12068"/>
  </r>
  <r>
    <x v="696"/>
    <x v="696"/>
    <s v="Span Magnet School"/>
    <s v="Magnet 1"/>
    <s v="f"/>
    <s v="t"/>
    <s v="NW"/>
    <s v="NW"/>
    <n v="0"/>
    <n v="1"/>
    <n v="0"/>
    <n v="0"/>
    <n v="0"/>
    <n v="0"/>
    <n v="2086"/>
    <n v="2087"/>
    <n v="2087"/>
    <x v="1"/>
    <x v="20"/>
    <x v="20"/>
    <x v="20"/>
    <x v="53"/>
    <x v="2"/>
    <s v="12068"/>
    <n v="12068"/>
  </r>
  <r>
    <x v="697"/>
    <x v="697"/>
    <s v="Senior High School"/>
    <s v="PHBAO"/>
    <s v="f"/>
    <s v="f"/>
    <s v="NE"/>
    <s v="NE"/>
    <n v="0"/>
    <n v="0"/>
    <n v="130"/>
    <n v="0"/>
    <n v="0"/>
    <n v="0"/>
    <n v="1849"/>
    <n v="1979"/>
    <n v="1979"/>
    <x v="1"/>
    <x v="20"/>
    <x v="20"/>
    <x v="20"/>
    <x v="53"/>
    <x v="2"/>
    <s v="12068"/>
    <n v="12068"/>
  </r>
  <r>
    <x v="698"/>
    <x v="698"/>
    <s v="Senior High School"/>
    <s v="PHBAO"/>
    <s v="f"/>
    <s v="f"/>
    <s v="S"/>
    <s v="S"/>
    <n v="0"/>
    <n v="0"/>
    <n v="146"/>
    <n v="0"/>
    <n v="0"/>
    <n v="0"/>
    <n v="2237"/>
    <n v="2383"/>
    <n v="2383"/>
    <x v="1"/>
    <x v="20"/>
    <x v="20"/>
    <x v="20"/>
    <x v="53"/>
    <x v="2"/>
    <s v="12068"/>
    <n v="12068"/>
  </r>
  <r>
    <x v="699"/>
    <x v="699"/>
    <s v="Magnet School - SHS"/>
    <s v="Magnet 2"/>
    <s v="f"/>
    <s v="f"/>
    <s v="C"/>
    <s v="C"/>
    <n v="0"/>
    <n v="0"/>
    <n v="1"/>
    <n v="0"/>
    <n v="0"/>
    <n v="0"/>
    <n v="834"/>
    <n v="835"/>
    <n v="835"/>
    <x v="1"/>
    <x v="20"/>
    <x v="20"/>
    <x v="20"/>
    <x v="53"/>
    <x v="2"/>
    <s v="12068"/>
    <n v="12068"/>
  </r>
  <r>
    <x v="700"/>
    <x v="700"/>
    <s v="Senior High School"/>
    <s v="PHBAO"/>
    <s v="f"/>
    <s v="f"/>
    <s v="E"/>
    <s v="E"/>
    <n v="0"/>
    <n v="0"/>
    <n v="161"/>
    <n v="0"/>
    <n v="0"/>
    <n v="0"/>
    <n v="2355"/>
    <n v="2516"/>
    <n v="2516"/>
    <x v="1"/>
    <x v="20"/>
    <x v="20"/>
    <x v="20"/>
    <x v="53"/>
    <x v="2"/>
    <s v="12068"/>
    <n v="12068"/>
  </r>
  <r>
    <x v="701"/>
    <x v="701"/>
    <s v="Senior High School"/>
    <s v="Desegregated/Receiver"/>
    <s v="t"/>
    <s v="f"/>
    <s v="NW"/>
    <s v="NW"/>
    <n v="0"/>
    <n v="0"/>
    <n v="131"/>
    <n v="0"/>
    <n v="0"/>
    <n v="0"/>
    <n v="2295"/>
    <n v="2426"/>
    <n v="2426"/>
    <x v="1"/>
    <x v="20"/>
    <x v="20"/>
    <x v="20"/>
    <x v="53"/>
    <x v="2"/>
    <s v="12068"/>
    <n v="12068"/>
  </r>
  <r>
    <x v="702"/>
    <x v="702"/>
    <s v="Senior High School"/>
    <s v="PHBAO"/>
    <s v="f"/>
    <s v="f"/>
    <s v="E"/>
    <s v="E"/>
    <n v="0"/>
    <n v="0"/>
    <n v="130"/>
    <n v="0"/>
    <n v="0"/>
    <n v="0"/>
    <n v="1807"/>
    <n v="1937"/>
    <n v="1937"/>
    <x v="1"/>
    <x v="20"/>
    <x v="20"/>
    <x v="20"/>
    <x v="53"/>
    <x v="2"/>
    <s v="12068"/>
    <n v="12068"/>
  </r>
  <r>
    <x v="703"/>
    <x v="703"/>
    <s v="Senior High School"/>
    <s v="PHBAO"/>
    <s v="f"/>
    <s v="f"/>
    <s v="E"/>
    <s v="E"/>
    <n v="0"/>
    <n v="0"/>
    <n v="89"/>
    <n v="0"/>
    <n v="0"/>
    <n v="0"/>
    <n v="1116"/>
    <n v="1205"/>
    <n v="1205"/>
    <x v="1"/>
    <x v="20"/>
    <x v="20"/>
    <x v="20"/>
    <x v="53"/>
    <x v="2"/>
    <s v="12068"/>
    <n v="12068"/>
  </r>
  <r>
    <x v="704"/>
    <x v="704"/>
    <s v="Senior High School"/>
    <s v="PHBAO"/>
    <s v="f"/>
    <s v="f"/>
    <s v="W"/>
    <s v="W"/>
    <n v="0"/>
    <n v="0"/>
    <n v="80"/>
    <n v="0"/>
    <n v="0"/>
    <n v="0"/>
    <n v="1477"/>
    <n v="1557"/>
    <n v="1557"/>
    <x v="1"/>
    <x v="20"/>
    <x v="20"/>
    <x v="20"/>
    <x v="53"/>
    <x v="2"/>
    <s v="12068"/>
    <n v="12068"/>
  </r>
  <r>
    <x v="705"/>
    <x v="705"/>
    <s v="Senior High School"/>
    <s v="PHBAO"/>
    <s v="f"/>
    <s v="f"/>
    <s v="NE"/>
    <s v="NE"/>
    <n v="0"/>
    <n v="0"/>
    <n v="124"/>
    <n v="0"/>
    <n v="0"/>
    <n v="0"/>
    <n v="2546"/>
    <n v="2670"/>
    <n v="2670"/>
    <x v="1"/>
    <x v="20"/>
    <x v="20"/>
    <x v="20"/>
    <x v="53"/>
    <x v="2"/>
    <s v="12068"/>
    <n v="12068"/>
  </r>
  <r>
    <x v="706"/>
    <x v="706"/>
    <s v="Senior High School"/>
    <s v="PHBAO"/>
    <s v="f"/>
    <s v="f"/>
    <s v="NW"/>
    <s v="NW"/>
    <n v="0"/>
    <n v="0"/>
    <n v="33"/>
    <n v="0"/>
    <n v="0"/>
    <n v="0"/>
    <n v="1078"/>
    <n v="1111"/>
    <n v="1111"/>
    <x v="1"/>
    <x v="20"/>
    <x v="20"/>
    <x v="20"/>
    <x v="53"/>
    <x v="2"/>
    <s v="12068"/>
    <n v="12068"/>
  </r>
  <r>
    <x v="707"/>
    <x v="707"/>
    <s v="Senior High School"/>
    <s v="PHBAO"/>
    <s v="f"/>
    <s v="f"/>
    <s v="W"/>
    <s v="W"/>
    <n v="0"/>
    <n v="0"/>
    <n v="145"/>
    <n v="0"/>
    <n v="0"/>
    <n v="0"/>
    <n v="1863"/>
    <n v="2008"/>
    <n v="2008"/>
    <x v="1"/>
    <x v="20"/>
    <x v="20"/>
    <x v="20"/>
    <x v="53"/>
    <x v="2"/>
    <s v="12068"/>
    <n v="12068"/>
  </r>
  <r>
    <x v="708"/>
    <x v="708"/>
    <s v="Senior High School"/>
    <s v="PHBAO"/>
    <s v="f"/>
    <s v="f"/>
    <s v="NE"/>
    <s v="NE"/>
    <n v="0"/>
    <n v="0"/>
    <n v="75"/>
    <n v="0"/>
    <n v="0"/>
    <n v="0"/>
    <n v="1159"/>
    <n v="1234"/>
    <n v="1234"/>
    <x v="1"/>
    <x v="20"/>
    <x v="20"/>
    <x v="20"/>
    <x v="53"/>
    <x v="2"/>
    <s v="12068"/>
    <n v="12068"/>
  </r>
  <r>
    <x v="709"/>
    <x v="709"/>
    <s v="Span Magnet School"/>
    <s v="Magnet 2"/>
    <s v="f"/>
    <s v="t"/>
    <s v="E"/>
    <s v="E"/>
    <n v="0"/>
    <n v="8"/>
    <n v="3"/>
    <n v="0"/>
    <n v="0"/>
    <n v="0"/>
    <n v="1339"/>
    <n v="1350"/>
    <n v="1350"/>
    <x v="1"/>
    <x v="20"/>
    <x v="20"/>
    <x v="20"/>
    <x v="53"/>
    <x v="2"/>
    <s v="12068"/>
    <n v="12068"/>
  </r>
  <r>
    <x v="710"/>
    <x v="710"/>
    <s v="Span School"/>
    <s v="PHBAO"/>
    <s v="f"/>
    <s v="t"/>
    <s v="E"/>
    <s v="E"/>
    <n v="6"/>
    <n v="32"/>
    <n v="49"/>
    <n v="0"/>
    <n v="0"/>
    <n v="24"/>
    <n v="1607"/>
    <n v="1694"/>
    <n v="1718"/>
    <x v="1"/>
    <x v="20"/>
    <x v="20"/>
    <x v="20"/>
    <x v="53"/>
    <x v="2"/>
    <s v="12068"/>
    <n v="12068"/>
  </r>
  <r>
    <x v="711"/>
    <x v="711"/>
    <s v="Span School"/>
    <s v="PHBAO"/>
    <s v="f"/>
    <s v="t"/>
    <s v="W"/>
    <s v="W"/>
    <n v="0"/>
    <n v="78"/>
    <n v="0"/>
    <n v="0"/>
    <n v="0"/>
    <n v="0"/>
    <n v="448"/>
    <n v="526"/>
    <n v="526"/>
    <x v="1"/>
    <x v="20"/>
    <x v="20"/>
    <x v="20"/>
    <x v="53"/>
    <x v="2"/>
    <s v="12068"/>
    <n v="12068"/>
  </r>
  <r>
    <x v="712"/>
    <x v="712"/>
    <s v="Span School"/>
    <s v="PHBAO"/>
    <s v="f"/>
    <s v="t"/>
    <s v="C"/>
    <s v="C"/>
    <n v="0"/>
    <n v="52"/>
    <n v="0"/>
    <n v="0"/>
    <n v="0"/>
    <n v="0"/>
    <n v="1778"/>
    <n v="1830"/>
    <n v="1830"/>
    <x v="1"/>
    <x v="20"/>
    <x v="20"/>
    <x v="20"/>
    <x v="53"/>
    <x v="2"/>
    <s v="12068"/>
    <n v="12068"/>
  </r>
  <r>
    <x v="713"/>
    <x v="713"/>
    <s v="Span School"/>
    <s v="PHBAO"/>
    <s v="f"/>
    <s v="t"/>
    <s v="NE"/>
    <s v="NE"/>
    <n v="0"/>
    <n v="41"/>
    <n v="44"/>
    <n v="0"/>
    <n v="0"/>
    <n v="0"/>
    <n v="1414"/>
    <n v="1499"/>
    <n v="1499"/>
    <x v="1"/>
    <x v="20"/>
    <x v="20"/>
    <x v="20"/>
    <x v="53"/>
    <x v="2"/>
    <s v="12068"/>
    <n v="12068"/>
  </r>
  <r>
    <x v="714"/>
    <x v="714"/>
    <s v="Span School"/>
    <s v="PHBAO"/>
    <s v="f"/>
    <s v="t"/>
    <s v="C"/>
    <s v="C"/>
    <n v="0"/>
    <n v="41"/>
    <n v="91"/>
    <n v="0"/>
    <n v="0"/>
    <n v="0"/>
    <n v="2084"/>
    <n v="2216"/>
    <n v="2216"/>
    <x v="1"/>
    <x v="20"/>
    <x v="20"/>
    <x v="20"/>
    <x v="53"/>
    <x v="2"/>
    <s v="12068"/>
    <n v="12068"/>
  </r>
  <r>
    <x v="715"/>
    <x v="715"/>
    <s v="Span School"/>
    <s v="PHBAO"/>
    <s v="f"/>
    <s v="t"/>
    <s v="C"/>
    <s v="C"/>
    <n v="0"/>
    <n v="0"/>
    <n v="15"/>
    <n v="0"/>
    <n v="0"/>
    <n v="0"/>
    <n v="1385"/>
    <n v="1400"/>
    <n v="1400"/>
    <x v="1"/>
    <x v="20"/>
    <x v="20"/>
    <x v="20"/>
    <x v="53"/>
    <x v="2"/>
    <s v="12068"/>
    <n v="12068"/>
  </r>
  <r>
    <x v="716"/>
    <x v="716"/>
    <s v="Span School"/>
    <s v="PHBAO"/>
    <s v="f"/>
    <s v="t"/>
    <s v="S"/>
    <s v="S"/>
    <n v="0"/>
    <n v="8"/>
    <n v="47"/>
    <n v="0"/>
    <n v="0"/>
    <n v="0"/>
    <n v="808"/>
    <n v="863"/>
    <n v="863"/>
    <x v="1"/>
    <x v="20"/>
    <x v="20"/>
    <x v="20"/>
    <x v="53"/>
    <x v="2"/>
    <s v="12068"/>
    <n v="12068"/>
  </r>
  <r>
    <x v="717"/>
    <x v="717"/>
    <s v="Special Education School"/>
    <s v="PHBAO"/>
    <s v="f"/>
    <s v="f"/>
    <s v="W"/>
    <s v="W"/>
    <n v="34"/>
    <n v="25"/>
    <n v="66"/>
    <n v="3"/>
    <n v="0"/>
    <n v="0"/>
    <n v="106"/>
    <n v="231"/>
    <n v="234"/>
    <x v="1"/>
    <x v="20"/>
    <x v="20"/>
    <x v="20"/>
    <x v="53"/>
    <x v="2"/>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12"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3:J101" firstHeaderRow="1" firstDataRow="2" firstDataCol="8"/>
  <pivotFields count="25">
    <pivotField axis="axisRow" compact="0" outline="0" showAll="0" defaultSubtotal="0">
      <items count="718">
        <item x="717"/>
        <item x="55"/>
        <item x="56"/>
        <item x="57"/>
        <item x="58"/>
        <item x="59"/>
        <item x="60"/>
        <item x="61"/>
        <item x="62"/>
        <item x="63"/>
        <item x="64"/>
        <item x="65"/>
        <item x="30"/>
        <item x="66"/>
        <item x="67"/>
        <item x="68"/>
        <item x="69"/>
        <item x="70"/>
        <item x="71"/>
        <item x="72"/>
        <item x="73"/>
        <item x="74"/>
        <item x="75"/>
        <item x="76"/>
        <item x="77"/>
        <item x="78"/>
        <item x="79"/>
        <item x="80"/>
        <item x="81"/>
        <item x="636"/>
        <item x="82"/>
        <item x="83"/>
        <item x="84"/>
        <item x="85"/>
        <item x="86"/>
        <item x="87"/>
        <item x="88"/>
        <item x="89"/>
        <item x="90"/>
        <item x="91"/>
        <item x="92"/>
        <item x="93"/>
        <item x="47"/>
        <item x="637"/>
        <item x="94"/>
        <item x="95"/>
        <item x="96"/>
        <item x="97"/>
        <item x="98"/>
        <item x="99"/>
        <item x="100"/>
        <item x="101"/>
        <item x="102"/>
        <item x="103"/>
        <item x="104"/>
        <item x="105"/>
        <item x="106"/>
        <item x="107"/>
        <item x="108"/>
        <item x="109"/>
        <item x="110"/>
        <item x="111"/>
        <item x="112"/>
        <item x="113"/>
        <item x="114"/>
        <item x="115"/>
        <item x="116"/>
        <item x="117"/>
        <item x="118"/>
        <item x="119"/>
        <item x="638"/>
        <item x="120"/>
        <item x="121"/>
        <item x="122"/>
        <item x="123"/>
        <item x="124"/>
        <item x="125"/>
        <item x="126"/>
        <item x="127"/>
        <item x="128"/>
        <item x="129"/>
        <item x="130"/>
        <item x="131"/>
        <item x="132"/>
        <item x="133"/>
        <item x="134"/>
        <item x="135"/>
        <item x="136"/>
        <item x="137"/>
        <item x="138"/>
        <item x="139"/>
        <item x="140"/>
        <item x="141"/>
        <item x="639"/>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560"/>
        <item x="178"/>
        <item x="179"/>
        <item x="180"/>
        <item x="181"/>
        <item x="182"/>
        <item x="183"/>
        <item x="184"/>
        <item x="185"/>
        <item x="186"/>
        <item x="187"/>
        <item x="188"/>
        <item x="189"/>
        <item x="190"/>
        <item x="191"/>
        <item x="192"/>
        <item x="193"/>
        <item x="194"/>
        <item x="195"/>
        <item x="196"/>
        <item x="197"/>
        <item x="710"/>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640"/>
        <item x="242"/>
        <item x="243"/>
        <item x="244"/>
        <item x="245"/>
        <item x="246"/>
        <item x="247"/>
        <item x="248"/>
        <item x="249"/>
        <item x="250"/>
        <item x="251"/>
        <item x="561"/>
        <item x="252"/>
        <item x="253"/>
        <item x="254"/>
        <item x="255"/>
        <item x="256"/>
        <item x="257"/>
        <item x="258"/>
        <item x="259"/>
        <item x="260"/>
        <item x="261"/>
        <item x="262"/>
        <item x="263"/>
        <item x="264"/>
        <item x="265"/>
        <item x="266"/>
        <item x="641"/>
        <item x="267"/>
        <item x="268"/>
        <item x="269"/>
        <item x="270"/>
        <item x="271"/>
        <item x="272"/>
        <item x="273"/>
        <item x="274"/>
        <item x="275"/>
        <item x="276"/>
        <item x="277"/>
        <item x="278"/>
        <item x="547"/>
        <item x="279"/>
        <item x="280"/>
        <item x="281"/>
        <item x="282"/>
        <item x="283"/>
        <item x="284"/>
        <item x="285"/>
        <item x="286"/>
        <item x="287"/>
        <item x="288"/>
        <item x="289"/>
        <item x="290"/>
        <item x="291"/>
        <item x="292"/>
        <item x="293"/>
        <item x="294"/>
        <item x="295"/>
        <item x="296"/>
        <item x="297"/>
        <item x="298"/>
        <item x="642"/>
        <item x="299"/>
        <item x="300"/>
        <item x="301"/>
        <item x="302"/>
        <item x="303"/>
        <item x="304"/>
        <item x="305"/>
        <item x="306"/>
        <item x="307"/>
        <item x="643"/>
        <item x="308"/>
        <item x="309"/>
        <item x="310"/>
        <item x="311"/>
        <item x="312"/>
        <item x="562"/>
        <item x="313"/>
        <item x="314"/>
        <item x="315"/>
        <item x="316"/>
        <item x="317"/>
        <item x="318"/>
        <item x="319"/>
        <item x="320"/>
        <item x="321"/>
        <item x="322"/>
        <item x="323"/>
        <item x="324"/>
        <item x="325"/>
        <item x="326"/>
        <item x="7"/>
        <item x="6"/>
        <item x="327"/>
        <item x="328"/>
        <item x="0"/>
        <item x="329"/>
        <item x="330"/>
        <item x="3"/>
        <item x="331"/>
        <item x="332"/>
        <item x="333"/>
        <item x="334"/>
        <item x="10"/>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555"/>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8"/>
        <item x="423"/>
        <item x="424"/>
        <item x="425"/>
        <item x="426"/>
        <item x="427"/>
        <item x="428"/>
        <item x="429"/>
        <item x="430"/>
        <item x="431"/>
        <item x="432"/>
        <item x="433"/>
        <item x="434"/>
        <item x="435"/>
        <item x="436"/>
        <item x="437"/>
        <item x="438"/>
        <item x="439"/>
        <item x="440"/>
        <item x="441"/>
        <item x="442"/>
        <item x="443"/>
        <item x="444"/>
        <item x="445"/>
        <item x="446"/>
        <item x="447"/>
        <item x="448"/>
        <item x="644"/>
        <item x="563"/>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645"/>
        <item x="497"/>
        <item x="650"/>
        <item x="498"/>
        <item x="499"/>
        <item x="500"/>
        <item x="501"/>
        <item x="502"/>
        <item x="503"/>
        <item x="504"/>
        <item x="646"/>
        <item x="505"/>
        <item x="506"/>
        <item x="507"/>
        <item x="508"/>
        <item x="509"/>
        <item x="510"/>
        <item x="511"/>
        <item x="512"/>
        <item x="513"/>
        <item x="514"/>
        <item x="515"/>
        <item x="516"/>
        <item x="517"/>
        <item x="518"/>
        <item x="559"/>
        <item x="648"/>
        <item x="557"/>
        <item x="711"/>
        <item x="519"/>
        <item x="520"/>
        <item x="521"/>
        <item x="4"/>
        <item x="17"/>
        <item x="53"/>
        <item x="522"/>
        <item x="523"/>
        <item x="524"/>
        <item x="525"/>
        <item x="526"/>
        <item x="527"/>
        <item x="528"/>
        <item x="529"/>
        <item x="18"/>
        <item x="19"/>
        <item x="14"/>
        <item x="27"/>
        <item x="22"/>
        <item x="21"/>
        <item x="651"/>
        <item x="25"/>
        <item x="530"/>
        <item x="531"/>
        <item x="532"/>
        <item x="34"/>
        <item x="35"/>
        <item x="33"/>
        <item x="38"/>
        <item x="36"/>
        <item x="37"/>
        <item x="652"/>
        <item x="24"/>
        <item x="40"/>
        <item x="533"/>
        <item x="548"/>
        <item x="54"/>
        <item x="653"/>
        <item x="534"/>
        <item x="50"/>
        <item x="43"/>
        <item x="44"/>
        <item x="535"/>
        <item x="45"/>
        <item x="42"/>
        <item x="51"/>
        <item x="536"/>
        <item x="52"/>
        <item x="537"/>
        <item x="538"/>
        <item x="539"/>
        <item x="540"/>
        <item x="541"/>
        <item x="542"/>
        <item x="543"/>
        <item x="544"/>
        <item x="545"/>
        <item x="546"/>
        <item x="564"/>
        <item x="565"/>
        <item x="566"/>
        <item x="549"/>
        <item x="567"/>
        <item x="568"/>
        <item x="569"/>
        <item x="570"/>
        <item x="571"/>
        <item x="572"/>
        <item x="573"/>
        <item x="1"/>
        <item x="574"/>
        <item x="575"/>
        <item x="576"/>
        <item x="654"/>
        <item x="577"/>
        <item x="578"/>
        <item x="579"/>
        <item x="580"/>
        <item x="581"/>
        <item x="582"/>
        <item x="647"/>
        <item x="583"/>
        <item x="584"/>
        <item x="585"/>
        <item x="586"/>
        <item x="587"/>
        <item x="588"/>
        <item x="712"/>
        <item x="589"/>
        <item x="713"/>
        <item x="590"/>
        <item x="591"/>
        <item x="649"/>
        <item x="592"/>
        <item x="593"/>
        <item x="594"/>
        <item x="595"/>
        <item x="596"/>
        <item x="597"/>
        <item x="598"/>
        <item x="599"/>
        <item x="49"/>
        <item x="554"/>
        <item x="600"/>
        <item x="601"/>
        <item x="602"/>
        <item x="603"/>
        <item x="604"/>
        <item x="605"/>
        <item x="606"/>
        <item x="607"/>
        <item x="608"/>
        <item x="609"/>
        <item x="610"/>
        <item x="611"/>
        <item x="612"/>
        <item x="613"/>
        <item x="614"/>
        <item x="615"/>
        <item x="616"/>
        <item x="617"/>
        <item x="618"/>
        <item x="619"/>
        <item x="620"/>
        <item x="621"/>
        <item x="622"/>
        <item x="623"/>
        <item x="9"/>
        <item x="624"/>
        <item x="625"/>
        <item x="626"/>
        <item x="2"/>
        <item x="627"/>
        <item x="628"/>
        <item x="629"/>
        <item x="630"/>
        <item x="631"/>
        <item x="632"/>
        <item x="633"/>
        <item x="634"/>
        <item x="635"/>
        <item x="48"/>
        <item x="655"/>
        <item x="656"/>
        <item x="552"/>
        <item x="657"/>
        <item x="553"/>
        <item x="658"/>
        <item x="659"/>
        <item x="550"/>
        <item x="660"/>
        <item x="661"/>
        <item x="662"/>
        <item x="20"/>
        <item x="31"/>
        <item x="663"/>
        <item x="664"/>
        <item x="665"/>
        <item x="666"/>
        <item x="46"/>
        <item x="5"/>
        <item x="667"/>
        <item x="668"/>
        <item x="669"/>
        <item x="714"/>
        <item x="670"/>
        <item x="671"/>
        <item x="672"/>
        <item x="715"/>
        <item x="673"/>
        <item x="674"/>
        <item x="675"/>
        <item x="676"/>
        <item x="677"/>
        <item x="678"/>
        <item x="41"/>
        <item x="679"/>
        <item x="29"/>
        <item x="680"/>
        <item x="23"/>
        <item x="16"/>
        <item x="681"/>
        <item x="682"/>
        <item x="683"/>
        <item x="684"/>
        <item x="685"/>
        <item x="556"/>
        <item x="686"/>
        <item x="687"/>
        <item x="688"/>
        <item x="689"/>
        <item x="690"/>
        <item x="691"/>
        <item x="692"/>
        <item x="693"/>
        <item x="551"/>
        <item x="13"/>
        <item x="694"/>
        <item x="695"/>
        <item x="12"/>
        <item x="696"/>
        <item x="697"/>
        <item x="698"/>
        <item x="699"/>
        <item x="26"/>
        <item x="39"/>
        <item x="716"/>
        <item x="700"/>
        <item x="15"/>
        <item x="701"/>
        <item x="702"/>
        <item x="703"/>
        <item x="704"/>
        <item x="705"/>
        <item x="706"/>
        <item x="32"/>
        <item x="707"/>
        <item x="708"/>
        <item x="709"/>
        <item x="28"/>
        <item x="558"/>
        <item x="11"/>
      </items>
    </pivotField>
    <pivotField axis="axisRow" compact="0" outline="0" showAll="0" defaultSubtotal="0">
      <items count="718">
        <item x="375"/>
        <item x="373"/>
        <item x="476"/>
        <item x="378"/>
        <item x="376"/>
        <item x="368"/>
        <item x="379"/>
        <item x="377"/>
        <item x="372"/>
        <item x="371"/>
        <item x="214"/>
        <item x="369"/>
        <item x="220"/>
        <item x="491"/>
        <item x="494"/>
        <item x="493"/>
        <item x="492"/>
        <item x="427"/>
        <item x="479"/>
        <item x="477"/>
        <item x="226"/>
        <item x="225"/>
        <item x="227"/>
        <item x="228"/>
        <item x="217"/>
        <item x="215"/>
        <item x="216"/>
        <item x="444"/>
        <item x="445"/>
        <item x="443"/>
        <item x="442"/>
        <item x="432"/>
        <item x="431"/>
        <item x="430"/>
        <item x="358"/>
        <item x="361"/>
        <item x="356"/>
        <item x="360"/>
        <item x="357"/>
        <item x="355"/>
        <item x="76"/>
        <item x="564"/>
        <item x="55"/>
        <item x="56"/>
        <item x="323"/>
        <item x="57"/>
        <item x="614"/>
        <item x="59"/>
        <item x="499"/>
        <item x="60"/>
        <item x="417"/>
        <item x="61"/>
        <item x="62"/>
        <item x="63"/>
        <item x="64"/>
        <item x="65"/>
        <item x="66"/>
        <item x="67"/>
        <item x="68"/>
        <item x="255"/>
        <item x="69"/>
        <item x="70"/>
        <item x="667"/>
        <item x="71"/>
        <item x="72"/>
        <item x="561"/>
        <item x="73"/>
        <item x="74"/>
        <item x="565"/>
        <item x="283"/>
        <item x="75"/>
        <item x="457"/>
        <item x="231"/>
        <item x="77"/>
        <item x="78"/>
        <item x="566"/>
        <item x="79"/>
        <item x="658"/>
        <item x="359"/>
        <item x="89"/>
        <item x="90"/>
        <item x="91"/>
        <item x="92"/>
        <item x="93"/>
        <item x="659"/>
        <item x="202"/>
        <item x="550"/>
        <item x="104"/>
        <item x="567"/>
        <item x="568"/>
        <item x="41"/>
        <item x="40"/>
        <item x="105"/>
        <item x="570"/>
        <item x="106"/>
        <item x="107"/>
        <item x="53"/>
        <item x="557"/>
        <item x="108"/>
        <item x="478"/>
        <item x="109"/>
        <item x="691"/>
        <item x="110"/>
        <item x="111"/>
        <item x="112"/>
        <item x="644"/>
        <item x="481"/>
        <item x="113"/>
        <item x="114"/>
        <item x="219"/>
        <item x="115"/>
        <item x="119"/>
        <item x="638"/>
        <item x="120"/>
        <item x="121"/>
        <item x="122"/>
        <item x="124"/>
        <item x="573"/>
        <item x="574"/>
        <item x="126"/>
        <item x="127"/>
        <item x="575"/>
        <item x="128"/>
        <item x="129"/>
        <item x="131"/>
        <item x="132"/>
        <item x="133"/>
        <item x="134"/>
        <item x="135"/>
        <item x="137"/>
        <item x="662"/>
        <item x="138"/>
        <item x="139"/>
        <item x="140"/>
        <item x="141"/>
        <item x="502"/>
        <item x="576"/>
        <item x="639"/>
        <item x="142"/>
        <item x="19"/>
        <item x="18"/>
        <item x="143"/>
        <item x="20"/>
        <item x="149"/>
        <item x="144"/>
        <item x="577"/>
        <item x="145"/>
        <item x="146"/>
        <item x="147"/>
        <item x="549"/>
        <item x="148"/>
        <item x="153"/>
        <item x="154"/>
        <item x="155"/>
        <item x="156"/>
        <item x="157"/>
        <item x="663"/>
        <item x="158"/>
        <item x="526"/>
        <item x="34"/>
        <item x="33"/>
        <item x="35"/>
        <item x="32"/>
        <item x="159"/>
        <item x="160"/>
        <item x="161"/>
        <item x="162"/>
        <item x="664"/>
        <item x="163"/>
        <item x="571"/>
        <item x="164"/>
        <item x="609"/>
        <item x="411"/>
        <item x="165"/>
        <item x="166"/>
        <item x="167"/>
        <item x="168"/>
        <item x="509"/>
        <item x="578"/>
        <item x="169"/>
        <item x="136"/>
        <item x="170"/>
        <item x="552"/>
        <item x="554"/>
        <item x="551"/>
        <item x="553"/>
        <item x="172"/>
        <item x="656"/>
        <item x="317"/>
        <item x="175"/>
        <item x="665"/>
        <item x="176"/>
        <item x="177"/>
        <item x="579"/>
        <item x="179"/>
        <item x="580"/>
        <item x="180"/>
        <item x="181"/>
        <item x="182"/>
        <item x="80"/>
        <item x="183"/>
        <item x="184"/>
        <item x="100"/>
        <item x="185"/>
        <item x="178"/>
        <item x="186"/>
        <item x="188"/>
        <item x="582"/>
        <item x="189"/>
        <item x="190"/>
        <item x="191"/>
        <item x="666"/>
        <item x="686"/>
        <item x="652"/>
        <item x="647"/>
        <item x="192"/>
        <item x="651"/>
        <item x="194"/>
        <item x="714"/>
        <item x="680"/>
        <item x="5"/>
        <item x="195"/>
        <item x="583"/>
        <item x="196"/>
        <item x="197"/>
        <item x="198"/>
        <item x="586"/>
        <item x="710"/>
        <item x="200"/>
        <item x="203"/>
        <item x="587"/>
        <item x="204"/>
        <item x="205"/>
        <item x="206"/>
        <item x="452"/>
        <item x="173"/>
        <item x="207"/>
        <item x="97"/>
        <item x="150"/>
        <item x="208"/>
        <item x="209"/>
        <item x="210"/>
        <item x="211"/>
        <item x="671"/>
        <item x="212"/>
        <item x="213"/>
        <item x="218"/>
        <item x="221"/>
        <item x="588"/>
        <item x="222"/>
        <item x="223"/>
        <item x="370"/>
        <item x="224"/>
        <item x="712"/>
        <item x="229"/>
        <item x="715"/>
        <item x="673"/>
        <item x="230"/>
        <item x="589"/>
        <item x="232"/>
        <item x="713"/>
        <item x="590"/>
        <item x="234"/>
        <item x="233"/>
        <item x="674"/>
        <item x="235"/>
        <item x="675"/>
        <item x="236"/>
        <item x="187"/>
        <item x="237"/>
        <item x="238"/>
        <item x="593"/>
        <item x="239"/>
        <item x="555"/>
        <item x="240"/>
        <item x="241"/>
        <item x="640"/>
        <item x="242"/>
        <item x="243"/>
        <item x="649"/>
        <item x="244"/>
        <item x="245"/>
        <item x="246"/>
        <item x="247"/>
        <item x="676"/>
        <item x="248"/>
        <item x="99"/>
        <item x="249"/>
        <item x="250"/>
        <item x="374"/>
        <item x="592"/>
        <item x="251"/>
        <item x="252"/>
        <item x="253"/>
        <item x="406"/>
        <item x="677"/>
        <item x="254"/>
        <item x="256"/>
        <item x="257"/>
        <item x="657"/>
        <item x="258"/>
        <item x="282"/>
        <item x="259"/>
        <item x="260"/>
        <item x="594"/>
        <item x="58"/>
        <item x="261"/>
        <item x="262"/>
        <item x="23"/>
        <item x="22"/>
        <item x="21"/>
        <item x="263"/>
        <item x="264"/>
        <item x="265"/>
        <item x="595"/>
        <item x="266"/>
        <item x="641"/>
        <item x="267"/>
        <item x="268"/>
        <item x="269"/>
        <item x="596"/>
        <item x="425"/>
        <item x="678"/>
        <item x="270"/>
        <item x="597"/>
        <item x="271"/>
        <item x="272"/>
        <item x="273"/>
        <item x="462"/>
        <item x="711"/>
        <item x="274"/>
        <item x="152"/>
        <item x="94"/>
        <item x="275"/>
        <item x="276"/>
        <item x="101"/>
        <item x="679"/>
        <item x="455"/>
        <item x="29"/>
        <item x="598"/>
        <item x="280"/>
        <item x="16"/>
        <item x="151"/>
        <item x="324"/>
        <item x="682"/>
        <item x="284"/>
        <item x="285"/>
        <item x="683"/>
        <item x="286"/>
        <item x="287"/>
        <item x="288"/>
        <item x="572"/>
        <item x="130"/>
        <item x="600"/>
        <item x="424"/>
        <item x="684"/>
        <item x="401"/>
        <item x="289"/>
        <item x="290"/>
        <item x="449"/>
        <item x="500"/>
        <item x="296"/>
        <item x="687"/>
        <item x="117"/>
        <item x="103"/>
        <item x="291"/>
        <item x="292"/>
        <item x="293"/>
        <item x="295"/>
        <item x="297"/>
        <item x="298"/>
        <item x="642"/>
        <item x="601"/>
        <item x="87"/>
        <item x="602"/>
        <item x="299"/>
        <item x="83"/>
        <item x="28"/>
        <item x="27"/>
        <item x="300"/>
        <item x="301"/>
        <item x="328"/>
        <item x="302"/>
        <item x="569"/>
        <item x="303"/>
        <item x="304"/>
        <item x="305"/>
        <item x="685"/>
        <item x="281"/>
        <item x="306"/>
        <item x="307"/>
        <item x="643"/>
        <item x="308"/>
        <item x="309"/>
        <item x="310"/>
        <item x="311"/>
        <item x="312"/>
        <item x="599"/>
        <item x="313"/>
        <item x="556"/>
        <item x="315"/>
        <item x="316"/>
        <item x="118"/>
        <item x="325"/>
        <item x="603"/>
        <item x="171"/>
        <item x="604"/>
        <item x="318"/>
        <item x="319"/>
        <item x="320"/>
        <item x="321"/>
        <item x="322"/>
        <item x="688"/>
        <item x="488"/>
        <item x="330"/>
        <item x="326"/>
        <item x="605"/>
        <item x="314"/>
        <item x="629"/>
        <item x="606"/>
        <item x="717"/>
        <item x="327"/>
        <item x="26"/>
        <item x="24"/>
        <item x="25"/>
        <item x="690"/>
        <item x="329"/>
        <item x="331"/>
        <item x="332"/>
        <item x="703"/>
        <item x="709"/>
        <item x="96"/>
        <item x="433"/>
        <item x="333"/>
        <item x="334"/>
        <item x="669"/>
        <item x="335"/>
        <item x="495"/>
        <item x="336"/>
        <item x="193"/>
        <item x="692"/>
        <item x="337"/>
        <item x="338"/>
        <item x="339"/>
        <item x="340"/>
        <item x="341"/>
        <item x="342"/>
        <item x="693"/>
        <item x="454"/>
        <item x="343"/>
        <item x="88"/>
        <item x="345"/>
        <item x="503"/>
        <item x="608"/>
        <item x="346"/>
        <item x="347"/>
        <item x="610"/>
        <item x="611"/>
        <item x="348"/>
        <item x="349"/>
        <item x="350"/>
        <item x="13"/>
        <item x="12"/>
        <item x="17"/>
        <item x="0"/>
        <item x="1"/>
        <item x="351"/>
        <item x="352"/>
        <item x="353"/>
        <item x="10"/>
        <item x="354"/>
        <item x="612"/>
        <item x="613"/>
        <item x="694"/>
        <item x="362"/>
        <item x="364"/>
        <item x="365"/>
        <item x="655"/>
        <item x="615"/>
        <item x="366"/>
        <item x="95"/>
        <item x="81"/>
        <item x="563"/>
        <item x="637"/>
        <item x="616"/>
        <item x="102"/>
        <item x="367"/>
        <item x="380"/>
        <item x="7"/>
        <item x="6"/>
        <item x="699"/>
        <item x="381"/>
        <item x="382"/>
        <item x="383"/>
        <item x="547"/>
        <item x="617"/>
        <item x="384"/>
        <item x="385"/>
        <item x="618"/>
        <item x="363"/>
        <item x="668"/>
        <item x="386"/>
        <item x="387"/>
        <item x="201"/>
        <item x="388"/>
        <item x="389"/>
        <item x="390"/>
        <item x="661"/>
        <item x="620"/>
        <item x="391"/>
        <item x="562"/>
        <item x="392"/>
        <item x="174"/>
        <item x="393"/>
        <item x="82"/>
        <item x="394"/>
        <item x="86"/>
        <item x="98"/>
        <item x="672"/>
        <item x="396"/>
        <item x="621"/>
        <item x="636"/>
        <item x="581"/>
        <item x="397"/>
        <item x="294"/>
        <item x="395"/>
        <item x="398"/>
        <item x="399"/>
        <item x="400"/>
        <item x="402"/>
        <item x="716"/>
        <item x="403"/>
        <item x="622"/>
        <item x="404"/>
        <item x="695"/>
        <item x="623"/>
        <item x="47"/>
        <item x="50"/>
        <item x="52"/>
        <item x="48"/>
        <item x="49"/>
        <item x="51"/>
        <item x="405"/>
        <item x="84"/>
        <item x="407"/>
        <item x="344"/>
        <item x="408"/>
        <item x="38"/>
        <item x="36"/>
        <item x="37"/>
        <item x="39"/>
        <item x="409"/>
        <item x="607"/>
        <item x="410"/>
        <item x="584"/>
        <item x="548"/>
        <item x="54"/>
        <item x="412"/>
        <item x="413"/>
        <item x="414"/>
        <item x="415"/>
        <item x="416"/>
        <item x="660"/>
        <item x="456"/>
        <item x="418"/>
        <item x="450"/>
        <item x="278"/>
        <item x="419"/>
        <item x="9"/>
        <item x="8"/>
        <item x="697"/>
        <item x="420"/>
        <item x="421"/>
        <item x="453"/>
        <item x="422"/>
        <item x="423"/>
        <item x="698"/>
        <item x="504"/>
        <item x="681"/>
        <item x="426"/>
        <item x="125"/>
        <item x="4"/>
        <item x="428"/>
        <item x="199"/>
        <item x="624"/>
        <item x="429"/>
        <item x="434"/>
        <item x="435"/>
        <item x="436"/>
        <item x="437"/>
        <item x="438"/>
        <item x="439"/>
        <item x="440"/>
        <item x="441"/>
        <item x="696"/>
        <item x="446"/>
        <item x="653"/>
        <item x="31"/>
        <item x="447"/>
        <item x="702"/>
        <item x="625"/>
        <item x="700"/>
        <item x="448"/>
        <item x="591"/>
        <item x="458"/>
        <item x="459"/>
        <item x="460"/>
        <item x="461"/>
        <item x="463"/>
        <item x="626"/>
        <item x="464"/>
        <item x="465"/>
        <item x="466"/>
        <item x="30"/>
        <item x="627"/>
        <item x="654"/>
        <item x="467"/>
        <item x="468"/>
        <item x="469"/>
        <item x="470"/>
        <item x="628"/>
        <item x="14"/>
        <item x="15"/>
        <item x="471"/>
        <item x="646"/>
        <item x="472"/>
        <item x="473"/>
        <item x="474"/>
        <item x="475"/>
        <item x="482"/>
        <item x="483"/>
        <item x="484"/>
        <item x="485"/>
        <item x="46"/>
        <item x="44"/>
        <item x="45"/>
        <item x="43"/>
        <item x="42"/>
        <item x="486"/>
        <item x="487"/>
        <item x="489"/>
        <item x="490"/>
        <item x="496"/>
        <item x="648"/>
        <item x="559"/>
        <item x="704"/>
        <item x="645"/>
        <item x="497"/>
        <item x="706"/>
        <item x="650"/>
        <item x="498"/>
        <item x="506"/>
        <item x="507"/>
        <item x="508"/>
        <item x="510"/>
        <item x="630"/>
        <item x="705"/>
        <item x="505"/>
        <item x="511"/>
        <item x="707"/>
        <item x="708"/>
        <item x="512"/>
        <item x="513"/>
        <item x="514"/>
        <item x="515"/>
        <item x="516"/>
        <item x="517"/>
        <item x="518"/>
        <item x="631"/>
        <item x="519"/>
        <item x="501"/>
        <item x="585"/>
        <item x="520"/>
        <item x="521"/>
        <item x="277"/>
        <item x="2"/>
        <item x="3"/>
        <item x="522"/>
        <item x="523"/>
        <item x="558"/>
        <item x="632"/>
        <item x="480"/>
        <item x="524"/>
        <item x="525"/>
        <item x="11"/>
        <item x="689"/>
        <item x="527"/>
        <item x="528"/>
        <item x="529"/>
        <item x="530"/>
        <item x="531"/>
        <item x="532"/>
        <item x="560"/>
        <item x="533"/>
        <item x="116"/>
        <item x="633"/>
        <item x="534"/>
        <item x="535"/>
        <item x="701"/>
        <item x="85"/>
        <item x="634"/>
        <item x="536"/>
        <item x="537"/>
        <item x="123"/>
        <item x="670"/>
        <item x="538"/>
        <item x="539"/>
        <item x="540"/>
        <item x="451"/>
        <item x="541"/>
        <item x="542"/>
        <item x="543"/>
        <item x="619"/>
        <item x="544"/>
        <item x="545"/>
        <item x="635"/>
        <item x="279"/>
        <item x="54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numFmtId="3" outline="0" showAll="0" defaultSubtotal="0"/>
    <pivotField compact="0" numFmtId="3" outline="0" showAll="0" defaultSubtotal="0"/>
    <pivotField axis="axisRow" compact="0" outline="0" showAll="0" defaultSubtotal="0">
      <items count="3">
        <item x="2"/>
        <item x="0"/>
        <item x="1"/>
      </items>
    </pivotField>
    <pivotField axis="axisRow" compact="0" outline="0" showAll="0">
      <items count="28">
        <item x="0"/>
        <item x="1"/>
        <item x="2"/>
        <item x="3"/>
        <item x="4"/>
        <item x="5"/>
        <item x="6"/>
        <item x="7"/>
        <item x="8"/>
        <item x="9"/>
        <item x="10"/>
        <item x="11"/>
        <item x="12"/>
        <item x="13"/>
        <item x="14"/>
        <item x="15"/>
        <item x="16"/>
        <item x="17"/>
        <item x="18"/>
        <item x="19"/>
        <item x="21"/>
        <item x="22"/>
        <item x="23"/>
        <item x="24"/>
        <item x="25"/>
        <item x="26"/>
        <item h="1" sd="0" x="20"/>
        <item t="default"/>
      </items>
    </pivotField>
    <pivotField axis="axisRow" compact="0" outline="0" showAll="0" defaultSubtotal="0">
      <items count="27">
        <item x="20"/>
        <item x="0"/>
        <item x="1"/>
        <item x="3"/>
        <item x="4"/>
        <item x="5"/>
        <item x="6"/>
        <item x="7"/>
        <item x="8"/>
        <item x="9"/>
        <item x="10"/>
        <item x="11"/>
        <item x="12"/>
        <item x="13"/>
        <item x="14"/>
        <item x="15"/>
        <item x="16"/>
        <item x="17"/>
        <item x="18"/>
        <item x="19"/>
        <item x="21"/>
        <item x="22"/>
        <item x="25"/>
        <item x="26"/>
        <item x="2"/>
        <item x="23"/>
        <item x="24"/>
      </items>
    </pivotField>
    <pivotField axis="axisRow" compact="0" outline="0" showAll="0" defaultSubtotal="0">
      <items count="27">
        <item x="20"/>
        <item x="10"/>
        <item x="21"/>
        <item x="9"/>
        <item x="14"/>
        <item x="22"/>
        <item x="25"/>
        <item x="2"/>
        <item x="17"/>
        <item x="26"/>
        <item x="16"/>
        <item x="8"/>
        <item x="11"/>
        <item x="12"/>
        <item x="23"/>
        <item x="6"/>
        <item x="0"/>
        <item x="18"/>
        <item x="15"/>
        <item x="19"/>
        <item x="4"/>
        <item x="13"/>
        <item x="3"/>
        <item x="7"/>
        <item x="1"/>
        <item x="24"/>
        <item x="5"/>
      </items>
    </pivotField>
    <pivotField axis="axisRow" dataField="1" compact="0" outline="0" showAll="0" defaultSubtotal="0">
      <items count="69">
        <item x="45"/>
        <item x="46"/>
        <item x="47"/>
        <item x="51"/>
        <item x="13"/>
        <item x="48"/>
        <item x="41"/>
        <item x="11"/>
        <item x="9"/>
        <item x="65"/>
        <item x="31"/>
        <item x="17"/>
        <item x="42"/>
        <item x="57"/>
        <item x="43"/>
        <item x="18"/>
        <item x="44"/>
        <item x="35"/>
        <item x="36"/>
        <item x="32"/>
        <item x="49"/>
        <item x="37"/>
        <item x="26"/>
        <item x="55"/>
        <item x="58"/>
        <item x="59"/>
        <item x="38"/>
        <item x="20"/>
        <item x="60"/>
        <item x="63"/>
        <item x="61"/>
        <item x="33"/>
        <item x="34"/>
        <item x="50"/>
        <item x="52"/>
        <item x="27"/>
        <item x="67"/>
        <item x="23"/>
        <item x="24"/>
        <item x="21"/>
        <item x="29"/>
        <item x="25"/>
        <item x="7"/>
        <item x="3"/>
        <item x="22"/>
        <item x="5"/>
        <item x="28"/>
        <item x="15"/>
        <item x="1"/>
        <item x="39"/>
        <item x="0"/>
        <item x="40"/>
        <item x="2"/>
        <item x="16"/>
        <item x="6"/>
        <item x="54"/>
        <item x="19"/>
        <item x="4"/>
        <item x="8"/>
        <item x="30"/>
        <item x="68"/>
        <item x="62"/>
        <item x="64"/>
        <item x="56"/>
        <item x="66"/>
        <item x="10"/>
        <item x="12"/>
        <item x="14"/>
        <item x="53"/>
      </items>
    </pivotField>
    <pivotField axis="axisRow" compact="0" outline="0" showAll="0" defaultSubtotal="0">
      <items count="4">
        <item m="1" x="3"/>
        <item x="0"/>
        <item x="1"/>
        <item x="2"/>
      </items>
    </pivotField>
    <pivotField dataField="1" compact="0" outline="0" showAll="0" defaultSubtotal="0"/>
    <pivotField compact="0" outline="0" showAll="0" defaultSubtotal="0"/>
  </pivotFields>
  <rowFields count="8">
    <field x="18"/>
    <field x="19"/>
    <field x="20"/>
    <field x="0"/>
    <field x="1"/>
    <field x="22"/>
    <field x="17"/>
    <field x="21"/>
  </rowFields>
  <rowItems count="97">
    <i>
      <x/>
      <x v="1"/>
      <x v="16"/>
      <x v="292"/>
      <x v="464"/>
      <x v="1"/>
      <x v="1"/>
      <x v="50"/>
    </i>
    <i r="3">
      <x v="565"/>
      <x v="465"/>
      <x v="1"/>
      <x v="1"/>
      <x v="50"/>
    </i>
    <i t="default">
      <x/>
    </i>
    <i>
      <x v="1"/>
      <x v="2"/>
      <x v="24"/>
      <x v="295"/>
      <x v="676"/>
      <x v="1"/>
      <x v="1"/>
      <x v="52"/>
    </i>
    <i r="3">
      <x v="627"/>
      <x v="675"/>
      <x v="1"/>
      <x v="1"/>
      <x v="48"/>
    </i>
    <i t="default">
      <x v="1"/>
    </i>
    <i>
      <x v="2"/>
      <x v="24"/>
      <x v="7"/>
      <x v="499"/>
      <x v="581"/>
      <x v="2"/>
      <x v="1"/>
      <x v="43"/>
    </i>
    <i r="3">
      <x v="656"/>
      <x v="220"/>
      <x v="2"/>
      <x v="2"/>
      <x v="57"/>
    </i>
    <i t="default">
      <x v="2"/>
    </i>
    <i>
      <x v="3"/>
      <x v="3"/>
      <x v="22"/>
      <x v="288"/>
      <x v="488"/>
      <x v="1"/>
      <x v="1"/>
      <x v="54"/>
    </i>
    <i r="3">
      <x v="289"/>
      <x v="489"/>
      <x v="1"/>
      <x v="1"/>
      <x v="45"/>
    </i>
    <i t="default">
      <x v="3"/>
    </i>
    <i>
      <x v="4"/>
      <x v="4"/>
      <x v="20"/>
      <x v="390"/>
      <x v="569"/>
      <x v="1"/>
      <x v="1"/>
      <x v="42"/>
    </i>
    <i r="3">
      <x v="623"/>
      <x v="568"/>
      <x v="1"/>
      <x v="1"/>
      <x v="58"/>
    </i>
    <i t="default">
      <x v="4"/>
    </i>
    <i>
      <x v="5"/>
      <x v="5"/>
      <x v="26"/>
      <x v="300"/>
      <x v="469"/>
      <x v="2"/>
      <x v="1"/>
      <x v="8"/>
    </i>
    <i r="3">
      <x v="717"/>
      <x v="684"/>
      <x v="2"/>
      <x v="2"/>
      <x v="65"/>
    </i>
    <i t="default">
      <x v="5"/>
    </i>
    <i>
      <x v="6"/>
      <x v="6"/>
      <x v="15"/>
      <x v="692"/>
      <x v="461"/>
      <x v="2"/>
      <x v="2"/>
      <x v="66"/>
    </i>
    <i r="3">
      <x v="695"/>
      <x v="462"/>
      <x v="2"/>
      <x v="2"/>
      <x v="7"/>
    </i>
    <i t="default">
      <x v="6"/>
    </i>
    <i>
      <x v="7"/>
      <x v="7"/>
      <x v="23"/>
      <x v="512"/>
      <x v="621"/>
      <x v="2"/>
      <x v="2"/>
      <x v="4"/>
    </i>
    <i r="3">
      <x v="704"/>
      <x v="622"/>
      <x v="2"/>
      <x v="2"/>
      <x v="67"/>
    </i>
    <i t="default">
      <x v="7"/>
    </i>
    <i>
      <x v="8"/>
      <x v="8"/>
      <x v="11"/>
      <x v="500"/>
      <x v="463"/>
      <x v="2"/>
      <x v="2"/>
      <x v="53"/>
    </i>
    <i r="3">
      <x v="676"/>
      <x v="341"/>
      <x v="2"/>
      <x v="2"/>
      <x v="47"/>
    </i>
    <i t="default">
      <x v="8"/>
    </i>
    <i>
      <x v="9"/>
      <x v="9"/>
      <x v="3"/>
      <x v="510"/>
      <x v="140"/>
      <x v="2"/>
      <x v="2"/>
      <x v="11"/>
    </i>
    <i r="3">
      <x v="511"/>
      <x v="139"/>
      <x v="2"/>
      <x v="2"/>
      <x v="15"/>
    </i>
    <i r="3">
      <x v="649"/>
      <x v="142"/>
      <x v="2"/>
      <x v="2"/>
      <x v="56"/>
    </i>
    <i t="default">
      <x v="9"/>
    </i>
    <i>
      <x v="10"/>
      <x v="10"/>
      <x v="1"/>
      <x v="514"/>
      <x v="309"/>
      <x v="2"/>
      <x v="2"/>
      <x v="39"/>
    </i>
    <i r="3">
      <x v="515"/>
      <x v="310"/>
      <x v="2"/>
      <x v="2"/>
      <x v="27"/>
    </i>
    <i r="3">
      <x v="675"/>
      <x v="308"/>
      <x v="2"/>
      <x v="2"/>
      <x v="44"/>
    </i>
    <i t="default">
      <x v="10"/>
    </i>
    <i>
      <x v="11"/>
      <x v="11"/>
      <x v="12"/>
      <x v="517"/>
      <x v="424"/>
      <x v="2"/>
      <x v="2"/>
      <x v="38"/>
    </i>
    <i r="3">
      <x v="528"/>
      <x v="423"/>
      <x v="2"/>
      <x v="2"/>
      <x v="37"/>
    </i>
    <i r="3">
      <x v="700"/>
      <x v="422"/>
      <x v="2"/>
      <x v="2"/>
      <x v="41"/>
    </i>
    <i t="default">
      <x v="11"/>
    </i>
    <i>
      <x v="12"/>
      <x v="12"/>
      <x v="13"/>
      <x v="513"/>
      <x v="378"/>
      <x v="2"/>
      <x v="2"/>
      <x v="22"/>
    </i>
    <i r="3">
      <x v="673"/>
      <x v="338"/>
      <x v="2"/>
      <x v="2"/>
      <x v="46"/>
    </i>
    <i r="3">
      <x v="715"/>
      <x v="377"/>
      <x v="2"/>
      <x v="2"/>
      <x v="35"/>
    </i>
    <i t="default">
      <x v="12"/>
    </i>
    <i>
      <x v="13"/>
      <x v="13"/>
      <x v="21"/>
      <x v="12"/>
      <x v="613"/>
      <x v="2"/>
      <x v="1"/>
      <x v="40"/>
    </i>
    <i r="3">
      <x v="650"/>
      <x v="597"/>
      <x v="2"/>
      <x v="2"/>
      <x v="59"/>
    </i>
    <i t="default">
      <x v="13"/>
    </i>
    <i>
      <x v="14"/>
      <x v="14"/>
      <x v="4"/>
      <x v="521"/>
      <x v="159"/>
      <x v="2"/>
      <x v="2"/>
      <x v="31"/>
    </i>
    <i r="3">
      <x v="522"/>
      <x v="161"/>
      <x v="2"/>
      <x v="2"/>
      <x v="32"/>
    </i>
    <i r="3">
      <x v="523"/>
      <x v="160"/>
      <x v="2"/>
      <x v="2"/>
      <x v="19"/>
    </i>
    <i r="3">
      <x v="711"/>
      <x v="162"/>
      <x v="2"/>
      <x v="2"/>
      <x v="10"/>
    </i>
    <i t="default">
      <x v="14"/>
    </i>
    <i>
      <x v="15"/>
      <x v="15"/>
      <x v="18"/>
      <x v="524"/>
      <x v="547"/>
      <x v="2"/>
      <x v="2"/>
      <x v="21"/>
    </i>
    <i r="3">
      <x v="525"/>
      <x v="548"/>
      <x v="2"/>
      <x v="2"/>
      <x v="17"/>
    </i>
    <i r="3">
      <x v="526"/>
      <x v="549"/>
      <x v="2"/>
      <x v="2"/>
      <x v="18"/>
    </i>
    <i r="3">
      <x v="701"/>
      <x v="550"/>
      <x v="2"/>
      <x v="2"/>
      <x v="26"/>
    </i>
    <i t="default">
      <x v="15"/>
    </i>
    <i>
      <x v="16"/>
      <x v="16"/>
      <x v="10"/>
      <x v="529"/>
      <x v="91"/>
      <x v="2"/>
      <x v="2"/>
      <x v="49"/>
    </i>
    <i r="3">
      <x v="671"/>
      <x v="90"/>
      <x v="2"/>
      <x v="2"/>
      <x v="51"/>
    </i>
    <i t="default">
      <x v="16"/>
    </i>
    <i>
      <x v="17"/>
      <x v="17"/>
      <x v="8"/>
      <x v="536"/>
      <x v="636"/>
      <x v="2"/>
      <x v="2"/>
      <x v="12"/>
    </i>
    <i r="3">
      <x v="537"/>
      <x v="634"/>
      <x v="2"/>
      <x v="2"/>
      <x v="14"/>
    </i>
    <i r="3">
      <x v="539"/>
      <x v="635"/>
      <x v="2"/>
      <x v="2"/>
      <x v="14"/>
    </i>
    <i r="3">
      <x v="540"/>
      <x v="637"/>
      <x v="2"/>
      <x v="2"/>
      <x v="6"/>
    </i>
    <i r="3">
      <x v="655"/>
      <x v="633"/>
      <x v="2"/>
      <x v="2"/>
      <x v="16"/>
    </i>
    <i t="default">
      <x v="17"/>
    </i>
    <i>
      <x v="18"/>
      <x v="18"/>
      <x v="17"/>
      <x v="42"/>
      <x v="536"/>
      <x v="2"/>
      <x/>
      <x/>
    </i>
    <i r="3">
      <x v="535"/>
      <x v="537"/>
      <x v="2"/>
      <x v="2"/>
      <x v="5"/>
    </i>
    <i r="3">
      <x v="541"/>
      <x v="541"/>
      <x v="2"/>
      <x v="2"/>
      <x v="20"/>
    </i>
    <i r="3">
      <x v="543"/>
      <x v="538"/>
      <x v="2"/>
      <x v="2"/>
      <x v="33"/>
    </i>
    <i r="3">
      <x v="597"/>
      <x v="540"/>
      <x v="2"/>
      <x v="2"/>
      <x v="2"/>
    </i>
    <i r="3">
      <x v="637"/>
      <x v="539"/>
      <x v="2"/>
      <x v="2"/>
      <x v="1"/>
    </i>
    <i t="default">
      <x v="18"/>
    </i>
    <i>
      <x v="19"/>
      <x v="19"/>
      <x v="19"/>
      <x v="501"/>
      <x v="96"/>
      <x v="2"/>
      <x v="2"/>
      <x v="3"/>
    </i>
    <i r="3">
      <x v="531"/>
      <x v="555"/>
      <x v="2"/>
      <x v="2"/>
      <x v="55"/>
    </i>
    <i r="3">
      <x v="532"/>
      <x v="556"/>
      <x v="2"/>
      <x v="2"/>
      <x v="34"/>
    </i>
    <i t="default">
      <x v="19"/>
    </i>
    <i>
      <x v="20"/>
      <x v="20"/>
      <x v="2"/>
      <x v="557"/>
      <x v="149"/>
      <x v="2"/>
      <x v="1"/>
      <x v="23"/>
    </i>
    <i r="3">
      <x v="645"/>
      <x v="86"/>
      <x v="2"/>
      <x v="2"/>
      <x v="63"/>
    </i>
    <i t="default">
      <x v="20"/>
    </i>
    <i>
      <x v="21"/>
      <x v="21"/>
      <x v="5"/>
      <x v="598"/>
      <x v="183"/>
      <x v="2"/>
      <x v="2"/>
      <x v="28"/>
    </i>
    <i r="3">
      <x v="640"/>
      <x v="182"/>
      <x v="2"/>
      <x v="2"/>
      <x v="24"/>
    </i>
    <i r="3">
      <x v="642"/>
      <x v="185"/>
      <x v="2"/>
      <x v="2"/>
      <x v="25"/>
    </i>
    <i r="3">
      <x v="691"/>
      <x v="184"/>
      <x v="2"/>
      <x v="2"/>
      <x v="13"/>
    </i>
    <i t="default">
      <x v="21"/>
    </i>
    <i>
      <x v="22"/>
      <x v="25"/>
      <x v="14"/>
      <x v="358"/>
      <x v="273"/>
      <x v="2"/>
      <x v="2"/>
      <x v="30"/>
    </i>
    <i r="3">
      <x v="682"/>
      <x v="399"/>
      <x v="2"/>
      <x v="2"/>
      <x v="61"/>
    </i>
    <i t="default">
      <x v="22"/>
    </i>
    <i>
      <x v="23"/>
      <x v="26"/>
      <x v="25"/>
      <x v="494"/>
      <x v="97"/>
      <x v="2"/>
      <x v="1"/>
      <x v="29"/>
    </i>
    <i r="3">
      <x v="716"/>
      <x v="679"/>
      <x v="2"/>
      <x v="2"/>
      <x v="62"/>
    </i>
    <i t="default">
      <x v="23"/>
    </i>
    <i>
      <x v="24"/>
      <x v="22"/>
      <x v="6"/>
      <x v="492"/>
      <x v="644"/>
      <x v="2"/>
      <x v="2"/>
      <x v="9"/>
    </i>
    <i r="3">
      <x v="576"/>
      <x v="214"/>
      <x v="2"/>
      <x v="1"/>
      <x v="64"/>
    </i>
    <i t="default">
      <x v="24"/>
    </i>
    <i>
      <x v="25"/>
      <x v="23"/>
      <x v="9"/>
      <x v="493"/>
      <x v="643"/>
      <x v="2"/>
      <x v="2"/>
      <x v="36"/>
    </i>
    <i r="3">
      <x v="588"/>
      <x v="279"/>
      <x v="2"/>
      <x v="1"/>
      <x v="60"/>
    </i>
    <i t="default">
      <x v="25"/>
    </i>
    <i t="grand">
      <x/>
    </i>
  </rowItems>
  <colFields count="1">
    <field x="-2"/>
  </colFields>
  <colItems count="2">
    <i>
      <x/>
    </i>
    <i i="1">
      <x v="1"/>
    </i>
  </colItems>
  <dataFields count="2">
    <dataField name="Sum of SS %" fld="21" baseField="21" baseItem="7" numFmtId="10"/>
    <dataField name="Sum of Formula" fld="23" baseField="18" baseItem="0" numFmtId="3"/>
  </dataFields>
  <formats count="24">
    <format dxfId="24">
      <pivotArea dataOnly="0" outline="0" fieldPosition="0">
        <references count="1">
          <reference field="18" count="0" defaultSubtotal="1"/>
        </references>
      </pivotArea>
    </format>
    <format dxfId="23">
      <pivotArea outline="0" collapsedLevelsAreSubtotals="1" fieldPosition="0"/>
    </format>
    <format dxfId="22">
      <pivotArea type="topRight" dataOnly="0" labelOnly="1" outline="0" fieldPosition="0"/>
    </format>
    <format dxfId="21">
      <pivotArea type="topRight" dataOnly="0" labelOnly="1" outline="0" fieldPosition="0"/>
    </format>
    <format dxfId="20">
      <pivotArea outline="0" collapsedLevelsAreSubtotals="1" fieldPosition="0"/>
    </format>
    <format dxfId="19">
      <pivotArea type="topRight" dataOnly="0" labelOnly="1" outline="0" fieldPosition="0"/>
    </format>
    <format dxfId="18">
      <pivotArea type="topRight" dataOnly="0" labelOnly="1" outline="0" fieldPosition="0"/>
    </format>
    <format dxfId="17">
      <pivotArea outline="0" collapsedLevelsAreSubtotals="1" fieldPosition="0"/>
    </format>
    <format dxfId="16">
      <pivotArea type="topRight" dataOnly="0" labelOnly="1" outline="0" fieldPosition="0"/>
    </format>
    <format dxfId="15">
      <pivotArea type="topRight" dataOnly="0" labelOnly="1" outline="0" fieldPosition="0"/>
    </format>
    <format dxfId="14">
      <pivotArea outline="0" collapsedLevelsAreSubtotals="1" fieldPosition="0"/>
    </format>
    <format dxfId="13">
      <pivotArea type="topRight" dataOnly="0" labelOnly="1" outline="0" fieldPosition="0"/>
    </format>
    <format dxfId="12">
      <pivotArea type="topRight" dataOnly="0" labelOnly="1" outline="0" fieldPosition="0"/>
    </format>
    <format dxfId="11">
      <pivotArea outline="0" collapsedLevelsAreSubtotals="1" fieldPosition="0"/>
    </format>
    <format dxfId="10">
      <pivotArea type="topRight" dataOnly="0" labelOnly="1" outline="0" fieldPosition="0"/>
    </format>
    <format dxfId="9">
      <pivotArea outline="0" fieldPosition="0">
        <references count="1">
          <reference field="4294967294" count="1">
            <x v="0"/>
          </reference>
        </references>
      </pivotArea>
    </format>
    <format dxfId="8">
      <pivotArea dataOnly="0" outline="0" fieldPosition="0">
        <references count="1">
          <reference field="19" count="0" defaultSubtotal="1"/>
        </references>
      </pivotArea>
    </format>
    <format dxfId="7">
      <pivotArea dataOnly="0" labelOnly="1" outline="0" fieldPosition="0">
        <references count="2">
          <reference field="18" count="1" selected="0">
            <x v="0"/>
          </reference>
          <reference field="19" count="1" defaultSubtotal="1">
            <x v="1"/>
          </reference>
        </references>
      </pivotArea>
    </format>
    <format dxfId="6">
      <pivotArea dataOnly="0" labelOnly="1" outline="0" fieldPosition="0">
        <references count="7">
          <reference field="0" count="1" selected="0">
            <x v="292"/>
          </reference>
          <reference field="17" count="0" selected="0"/>
          <reference field="18" count="1" selected="0">
            <x v="0"/>
          </reference>
          <reference field="19" count="1" selected="0">
            <x v="1"/>
          </reference>
          <reference field="20" count="1" selected="0">
            <x v="16"/>
          </reference>
          <reference field="21" count="1">
            <x v="50"/>
          </reference>
          <reference field="22" count="1" selected="0">
            <x v="1"/>
          </reference>
        </references>
      </pivotArea>
    </format>
    <format dxfId="5">
      <pivotArea dataOnly="0" labelOnly="1" outline="0" fieldPosition="0">
        <references count="7">
          <reference field="0" count="1" selected="0">
            <x v="565"/>
          </reference>
          <reference field="17" count="0" selected="0"/>
          <reference field="18" count="1" selected="0">
            <x v="0"/>
          </reference>
          <reference field="19" count="1" selected="0">
            <x v="1"/>
          </reference>
          <reference field="20" count="1" selected="0">
            <x v="16"/>
          </reference>
          <reference field="21" count="1">
            <x v="50"/>
          </reference>
          <reference field="22" count="1" selected="0">
            <x v="1"/>
          </reference>
        </references>
      </pivotArea>
    </format>
    <format dxfId="4">
      <pivotArea dataOnly="0" labelOnly="1" outline="0" fieldPosition="0">
        <references count="2">
          <reference field="18" count="1" selected="0">
            <x v="0"/>
          </reference>
          <reference field="19" count="1" defaultSubtotal="1">
            <x v="1"/>
          </reference>
        </references>
      </pivotArea>
    </format>
    <format dxfId="3">
      <pivotArea dataOnly="0" labelOnly="1" outline="0" fieldPosition="0">
        <references count="7">
          <reference field="0" count="1" selected="0">
            <x v="292"/>
          </reference>
          <reference field="17" count="0" selected="0"/>
          <reference field="18" count="1" selected="0">
            <x v="0"/>
          </reference>
          <reference field="19" count="1" selected="0">
            <x v="1"/>
          </reference>
          <reference field="20" count="1" selected="0">
            <x v="16"/>
          </reference>
          <reference field="21" count="1">
            <x v="50"/>
          </reference>
          <reference field="22" count="1" selected="0">
            <x v="1"/>
          </reference>
        </references>
      </pivotArea>
    </format>
    <format dxfId="2">
      <pivotArea dataOnly="0" labelOnly="1" outline="0" fieldPosition="0">
        <references count="7">
          <reference field="0" count="1" selected="0">
            <x v="565"/>
          </reference>
          <reference field="17" count="0" selected="0"/>
          <reference field="18" count="1" selected="0">
            <x v="0"/>
          </reference>
          <reference field="19" count="1" selected="0">
            <x v="1"/>
          </reference>
          <reference field="20" count="1" selected="0">
            <x v="16"/>
          </reference>
          <reference field="21" count="1">
            <x v="50"/>
          </reference>
          <reference field="22" count="1" selected="0">
            <x v="1"/>
          </reference>
        </references>
      </pivotArea>
    </format>
    <format dxfId="1">
      <pivotArea field="22" type="button" dataOnly="0" labelOnly="1" outline="0" axis="axisRow" fieldPosition="5"/>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mailto:marysusan.kapamaci@lausd.net" TargetMode="External"/><Relationship Id="rId7" Type="http://schemas.openxmlformats.org/officeDocument/2006/relationships/printerSettings" Target="../printerSettings/printerSettings5.bin"/><Relationship Id="rId2" Type="http://schemas.openxmlformats.org/officeDocument/2006/relationships/hyperlink" Target="mailto:jose.j.gonzalez@lausd.net" TargetMode="External"/><Relationship Id="rId1" Type="http://schemas.openxmlformats.org/officeDocument/2006/relationships/hyperlink" Target="mailto:mayra.santos@lausd.net" TargetMode="External"/><Relationship Id="rId6" Type="http://schemas.openxmlformats.org/officeDocument/2006/relationships/hyperlink" Target="mailto:sergio.aviles@lausd.net" TargetMode="External"/><Relationship Id="rId5" Type="http://schemas.openxmlformats.org/officeDocument/2006/relationships/hyperlink" Target="mailto:delia.flores@lausd.net" TargetMode="External"/><Relationship Id="rId4" Type="http://schemas.openxmlformats.org/officeDocument/2006/relationships/hyperlink" Target="mailto:john.pero@lausd.ne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4"/>
  <sheetViews>
    <sheetView workbookViewId="0">
      <selection activeCell="H10" sqref="H10"/>
    </sheetView>
  </sheetViews>
  <sheetFormatPr defaultRowHeight="15" x14ac:dyDescent="0.25"/>
  <cols>
    <col min="1" max="1" width="30.42578125" customWidth="1"/>
    <col min="2" max="2" width="25.85546875" customWidth="1"/>
  </cols>
  <sheetData>
    <row r="1" spans="1:2" ht="24.95" customHeight="1" thickTop="1" x14ac:dyDescent="0.25">
      <c r="A1" s="480" t="s">
        <v>1290</v>
      </c>
      <c r="B1" s="481"/>
    </row>
    <row r="2" spans="1:2" ht="30.75" customHeight="1" thickBot="1" x14ac:dyDescent="0.3">
      <c r="A2" s="482"/>
      <c r="B2" s="483"/>
    </row>
    <row r="3" spans="1:2" ht="20.25" thickTop="1" thickBot="1" x14ac:dyDescent="0.3">
      <c r="A3" s="66" t="s">
        <v>1291</v>
      </c>
      <c r="B3" s="66" t="s">
        <v>0</v>
      </c>
    </row>
    <row r="4" spans="1:2" s="64" customFormat="1" ht="20.100000000000001" customHeight="1" thickTop="1" thickBot="1" x14ac:dyDescent="0.35">
      <c r="A4" s="65" t="s">
        <v>1306</v>
      </c>
      <c r="B4" s="65" t="s">
        <v>1305</v>
      </c>
    </row>
    <row r="5" spans="1:2" s="64" customFormat="1" ht="20.100000000000001" customHeight="1" thickTop="1" thickBot="1" x14ac:dyDescent="0.35">
      <c r="A5" s="65" t="s">
        <v>1292</v>
      </c>
      <c r="B5" s="65" t="s">
        <v>1293</v>
      </c>
    </row>
    <row r="6" spans="1:2" s="64" customFormat="1" ht="20.100000000000001" customHeight="1" thickTop="1" thickBot="1" x14ac:dyDescent="0.35">
      <c r="A6" s="65" t="s">
        <v>1307</v>
      </c>
      <c r="B6" s="65" t="s">
        <v>1294</v>
      </c>
    </row>
    <row r="7" spans="1:2" s="64" customFormat="1" ht="20.100000000000001" customHeight="1" thickTop="1" thickBot="1" x14ac:dyDescent="0.35">
      <c r="A7" s="65" t="s">
        <v>1295</v>
      </c>
      <c r="B7" s="65" t="s">
        <v>1296</v>
      </c>
    </row>
    <row r="8" spans="1:2" s="64" customFormat="1" ht="20.100000000000001" customHeight="1" thickTop="1" thickBot="1" x14ac:dyDescent="0.35">
      <c r="A8" s="65" t="s">
        <v>1297</v>
      </c>
      <c r="B8" s="65" t="s">
        <v>1298</v>
      </c>
    </row>
    <row r="9" spans="1:2" s="64" customFormat="1" ht="20.100000000000001" customHeight="1" thickTop="1" thickBot="1" x14ac:dyDescent="0.35">
      <c r="A9" s="65" t="s">
        <v>1299</v>
      </c>
      <c r="B9" s="65" t="s">
        <v>1300</v>
      </c>
    </row>
    <row r="10" spans="1:2" s="64" customFormat="1" ht="20.100000000000001" customHeight="1" thickTop="1" thickBot="1" x14ac:dyDescent="0.35">
      <c r="A10" s="65" t="s">
        <v>1301</v>
      </c>
      <c r="B10" s="65" t="s">
        <v>1302</v>
      </c>
    </row>
    <row r="11" spans="1:2" s="64" customFormat="1" ht="20.100000000000001" customHeight="1" thickTop="1" thickBot="1" x14ac:dyDescent="0.35">
      <c r="A11" s="65" t="s">
        <v>1303</v>
      </c>
      <c r="B11" s="65" t="s">
        <v>1308</v>
      </c>
    </row>
    <row r="12" spans="1:2" s="64" customFormat="1" ht="20.100000000000001" customHeight="1" thickTop="1" thickBot="1" x14ac:dyDescent="0.35">
      <c r="A12" s="65" t="s">
        <v>1304</v>
      </c>
      <c r="B12" s="65" t="s">
        <v>1309</v>
      </c>
    </row>
    <row r="13" spans="1:2" s="64" customFormat="1" ht="20.100000000000001" customHeight="1" thickTop="1" thickBot="1" x14ac:dyDescent="0.35">
      <c r="A13" s="65" t="s">
        <v>1310</v>
      </c>
      <c r="B13" s="65">
        <v>1</v>
      </c>
    </row>
    <row r="14" spans="1:2" ht="15.75" thickTop="1" x14ac:dyDescent="0.25"/>
  </sheetData>
  <mergeCells count="1">
    <mergeCell ref="A1:B2"/>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L70"/>
  <sheetViews>
    <sheetView showGridLines="0" zoomScaleNormal="100" workbookViewId="0">
      <selection activeCell="F21" sqref="F21"/>
    </sheetView>
  </sheetViews>
  <sheetFormatPr defaultRowHeight="15" x14ac:dyDescent="0.25"/>
  <cols>
    <col min="1" max="1" width="28.140625" customWidth="1"/>
    <col min="2" max="2" width="24.42578125" customWidth="1"/>
    <col min="3" max="3" width="24.28515625" customWidth="1"/>
    <col min="4" max="4" width="30.28515625" customWidth="1"/>
    <col min="5" max="5" width="18.85546875" customWidth="1"/>
    <col min="6" max="6" width="18.7109375" customWidth="1"/>
    <col min="7" max="7" width="14.140625" customWidth="1"/>
    <col min="8" max="8" width="8.85546875" customWidth="1"/>
    <col min="9" max="9" width="12.140625" bestFit="1" customWidth="1"/>
    <col min="10" max="10" width="10.140625" bestFit="1" customWidth="1"/>
    <col min="11" max="11" width="11.140625" bestFit="1" customWidth="1"/>
  </cols>
  <sheetData>
    <row r="1" spans="1:5" ht="30.6" customHeight="1" x14ac:dyDescent="0.25">
      <c r="A1" s="487" t="s">
        <v>1311</v>
      </c>
      <c r="B1" s="487"/>
      <c r="C1" s="487"/>
      <c r="D1" s="487"/>
      <c r="E1" s="487"/>
    </row>
    <row r="2" spans="1:5" ht="15.6" customHeight="1" x14ac:dyDescent="0.25">
      <c r="A2" s="472"/>
      <c r="B2" s="472"/>
      <c r="C2" s="472"/>
      <c r="D2" s="472"/>
      <c r="E2" s="472"/>
    </row>
    <row r="3" spans="1:5" ht="45.75" customHeight="1" x14ac:dyDescent="0.25">
      <c r="A3" s="488" t="s">
        <v>1316</v>
      </c>
      <c r="B3" s="488"/>
      <c r="C3" s="488"/>
      <c r="D3" s="488"/>
      <c r="E3" s="488"/>
    </row>
    <row r="4" spans="1:5" ht="9.75" customHeight="1" x14ac:dyDescent="0.25">
      <c r="A4" s="473"/>
      <c r="B4" s="473"/>
      <c r="C4" s="473"/>
      <c r="D4" s="473"/>
      <c r="E4" s="473"/>
    </row>
    <row r="5" spans="1:5" ht="34.35" customHeight="1" x14ac:dyDescent="0.25">
      <c r="A5" s="484" t="s">
        <v>1289</v>
      </c>
      <c r="B5" s="484"/>
      <c r="C5" s="484"/>
      <c r="D5" s="484"/>
      <c r="E5" s="484"/>
    </row>
    <row r="6" spans="1:5" ht="9.75" customHeight="1" x14ac:dyDescent="0.25">
      <c r="A6" s="36"/>
      <c r="B6" s="36"/>
    </row>
    <row r="7" spans="1:5" ht="27.4" customHeight="1" x14ac:dyDescent="0.25">
      <c r="A7" s="36"/>
      <c r="B7" s="36"/>
    </row>
    <row r="8" spans="1:5" ht="27.4" customHeight="1" x14ac:dyDescent="0.25">
      <c r="A8" s="36"/>
      <c r="B8" s="36"/>
    </row>
    <row r="9" spans="1:5" ht="27.4" customHeight="1" x14ac:dyDescent="0.25">
      <c r="A9" s="36"/>
      <c r="B9" s="36"/>
    </row>
    <row r="10" spans="1:5" ht="27.4" customHeight="1" x14ac:dyDescent="0.25">
      <c r="A10" s="36"/>
      <c r="B10" s="36"/>
    </row>
    <row r="11" spans="1:5" ht="27.4" customHeight="1" x14ac:dyDescent="0.25">
      <c r="A11" s="36"/>
      <c r="B11" s="36"/>
    </row>
    <row r="12" spans="1:5" ht="27.4" customHeight="1" x14ac:dyDescent="0.25">
      <c r="A12" s="36"/>
      <c r="B12" s="36"/>
    </row>
    <row r="13" spans="1:5" ht="27.4" customHeight="1" x14ac:dyDescent="0.25">
      <c r="A13" s="36"/>
      <c r="B13" s="36"/>
    </row>
    <row r="14" spans="1:5" ht="27.4" customHeight="1" x14ac:dyDescent="0.25">
      <c r="A14" s="36"/>
      <c r="B14" s="36"/>
    </row>
    <row r="15" spans="1:5" ht="27.4" customHeight="1" x14ac:dyDescent="0.25">
      <c r="A15" s="36"/>
      <c r="B15" s="36"/>
    </row>
    <row r="16" spans="1:5" ht="27.4" customHeight="1" x14ac:dyDescent="0.25">
      <c r="A16" s="36"/>
      <c r="B16" s="36"/>
    </row>
    <row r="17" spans="1:5" ht="27.4" customHeight="1" x14ac:dyDescent="0.25">
      <c r="A17" s="36"/>
      <c r="B17" s="36"/>
    </row>
    <row r="18" spans="1:5" ht="15" customHeight="1" x14ac:dyDescent="0.25">
      <c r="A18" s="36"/>
      <c r="B18" s="36"/>
    </row>
    <row r="19" spans="1:5" ht="15" customHeight="1" x14ac:dyDescent="0.25">
      <c r="A19" s="36"/>
      <c r="B19" s="36"/>
    </row>
    <row r="20" spans="1:5" ht="22.15" customHeight="1" x14ac:dyDescent="0.25">
      <c r="A20" s="53" t="s">
        <v>4271</v>
      </c>
      <c r="B20" s="37"/>
    </row>
    <row r="21" spans="1:5" x14ac:dyDescent="0.25">
      <c r="A21" s="477" t="s">
        <v>4272</v>
      </c>
      <c r="B21" s="37"/>
    </row>
    <row r="22" spans="1:5" x14ac:dyDescent="0.25">
      <c r="A22" s="477"/>
      <c r="B22" s="37"/>
    </row>
    <row r="23" spans="1:5" ht="15.75" x14ac:dyDescent="0.25">
      <c r="A23" s="484" t="s">
        <v>4267</v>
      </c>
      <c r="B23" s="484"/>
      <c r="C23" s="484"/>
      <c r="D23" s="484"/>
      <c r="E23" s="484"/>
    </row>
    <row r="24" spans="1:5" ht="12" customHeight="1" x14ac:dyDescent="0.25">
      <c r="A24" s="471"/>
      <c r="B24" s="471"/>
      <c r="C24" s="471"/>
      <c r="D24" s="471"/>
      <c r="E24" s="471"/>
    </row>
    <row r="25" spans="1:5" ht="15.75" customHeight="1" x14ac:dyDescent="0.25">
      <c r="A25" s="484" t="s">
        <v>4268</v>
      </c>
      <c r="B25" s="484"/>
      <c r="C25" s="484"/>
      <c r="D25" s="484"/>
      <c r="E25" s="484"/>
    </row>
    <row r="26" spans="1:5" ht="57.6" customHeight="1" x14ac:dyDescent="0.25">
      <c r="A26" s="486" t="s">
        <v>1314</v>
      </c>
      <c r="B26" s="486"/>
      <c r="C26" s="486"/>
      <c r="D26" s="486"/>
      <c r="E26" s="486"/>
    </row>
    <row r="27" spans="1:5" ht="30" customHeight="1" x14ac:dyDescent="0.25">
      <c r="A27" s="485" t="s">
        <v>1900</v>
      </c>
      <c r="B27" s="485"/>
      <c r="C27" s="485"/>
      <c r="D27" s="485"/>
      <c r="E27" s="485"/>
    </row>
    <row r="28" spans="1:5" ht="29.65" customHeight="1" x14ac:dyDescent="0.25">
      <c r="A28" s="485" t="s">
        <v>4273</v>
      </c>
      <c r="B28" s="485"/>
      <c r="C28" s="485"/>
      <c r="D28" s="485"/>
      <c r="E28" s="485"/>
    </row>
    <row r="29" spans="1:5" ht="30" customHeight="1" x14ac:dyDescent="0.25">
      <c r="A29" s="485" t="s">
        <v>1901</v>
      </c>
      <c r="B29" s="485"/>
      <c r="C29" s="485"/>
      <c r="D29" s="485"/>
      <c r="E29" s="485"/>
    </row>
    <row r="30" spans="1:5" ht="17.100000000000001" customHeight="1" x14ac:dyDescent="0.25">
      <c r="A30" s="485" t="s">
        <v>1827</v>
      </c>
      <c r="B30" s="485"/>
      <c r="C30" s="485"/>
      <c r="D30" s="485"/>
      <c r="E30" s="485"/>
    </row>
    <row r="31" spans="1:5" ht="17.100000000000001" customHeight="1" x14ac:dyDescent="0.25">
      <c r="A31" s="485" t="s">
        <v>1317</v>
      </c>
      <c r="B31" s="485"/>
      <c r="C31" s="485"/>
      <c r="D31" s="485"/>
      <c r="E31" s="485"/>
    </row>
    <row r="32" spans="1:5" ht="17.100000000000001" customHeight="1" x14ac:dyDescent="0.25">
      <c r="A32" s="474"/>
      <c r="B32" s="474"/>
      <c r="C32" s="474"/>
      <c r="D32" s="474"/>
      <c r="E32" s="474"/>
    </row>
    <row r="33" spans="1:5" ht="17.100000000000001" customHeight="1" x14ac:dyDescent="0.25">
      <c r="A33" s="484" t="s">
        <v>4269</v>
      </c>
      <c r="B33" s="484"/>
      <c r="C33" s="484"/>
      <c r="D33" s="484"/>
      <c r="E33" s="484"/>
    </row>
    <row r="34" spans="1:5" ht="17.100000000000001" customHeight="1" x14ac:dyDescent="0.25">
      <c r="A34" s="471"/>
      <c r="B34" s="471"/>
      <c r="C34" s="471"/>
      <c r="D34" s="471"/>
      <c r="E34" s="471"/>
    </row>
    <row r="35" spans="1:5" ht="17.100000000000001" customHeight="1" x14ac:dyDescent="0.25">
      <c r="A35" s="484" t="s">
        <v>4270</v>
      </c>
      <c r="B35" s="484"/>
      <c r="C35" s="484"/>
      <c r="D35" s="484"/>
      <c r="E35" s="484"/>
    </row>
    <row r="36" spans="1:5" ht="11.25" customHeight="1" x14ac:dyDescent="0.25">
      <c r="A36" s="474"/>
      <c r="B36" s="474"/>
      <c r="C36" s="474"/>
      <c r="D36" s="474"/>
      <c r="E36" s="474"/>
    </row>
    <row r="37" spans="1:5" ht="17.100000000000001" customHeight="1" thickBot="1" x14ac:dyDescent="0.3">
      <c r="A37" s="60" t="s">
        <v>1312</v>
      </c>
      <c r="B37" s="68"/>
      <c r="C37" s="69"/>
      <c r="D37" s="70"/>
    </row>
    <row r="38" spans="1:5" ht="15" customHeight="1" x14ac:dyDescent="0.25">
      <c r="A38" s="63" t="s">
        <v>1291</v>
      </c>
      <c r="B38" s="50" t="s">
        <v>0</v>
      </c>
      <c r="C38" s="69"/>
      <c r="D38" s="70"/>
    </row>
    <row r="39" spans="1:5" ht="14.65" customHeight="1" x14ac:dyDescent="0.25">
      <c r="A39" s="61" t="s">
        <v>1306</v>
      </c>
      <c r="B39" s="51" t="s">
        <v>1305</v>
      </c>
      <c r="C39" s="69"/>
      <c r="D39" s="70"/>
    </row>
    <row r="40" spans="1:5" ht="14.65" customHeight="1" x14ac:dyDescent="0.25">
      <c r="A40" s="61" t="s">
        <v>1292</v>
      </c>
      <c r="B40" s="51" t="s">
        <v>1293</v>
      </c>
      <c r="C40" s="69"/>
      <c r="D40" s="70"/>
    </row>
    <row r="41" spans="1:5" ht="14.65" customHeight="1" x14ac:dyDescent="0.25">
      <c r="A41" s="61" t="s">
        <v>1307</v>
      </c>
      <c r="B41" s="51" t="s">
        <v>1294</v>
      </c>
      <c r="C41" s="69"/>
      <c r="D41" s="70"/>
    </row>
    <row r="42" spans="1:5" ht="14.65" customHeight="1" x14ac:dyDescent="0.25">
      <c r="A42" s="61" t="s">
        <v>1295</v>
      </c>
      <c r="B42" s="51" t="s">
        <v>1296</v>
      </c>
      <c r="C42" s="69"/>
      <c r="D42" s="70"/>
    </row>
    <row r="43" spans="1:5" ht="14.65" customHeight="1" x14ac:dyDescent="0.25">
      <c r="A43" s="61" t="s">
        <v>1297</v>
      </c>
      <c r="B43" s="51" t="s">
        <v>1298</v>
      </c>
      <c r="C43" s="69"/>
      <c r="D43" s="70"/>
    </row>
    <row r="44" spans="1:5" ht="14.65" customHeight="1" x14ac:dyDescent="0.25">
      <c r="A44" s="61" t="s">
        <v>1299</v>
      </c>
      <c r="B44" s="51" t="s">
        <v>1300</v>
      </c>
      <c r="C44" s="69"/>
      <c r="D44" s="70"/>
    </row>
    <row r="45" spans="1:5" ht="14.65" customHeight="1" x14ac:dyDescent="0.25">
      <c r="A45" s="61" t="s">
        <v>1301</v>
      </c>
      <c r="B45" s="51" t="s">
        <v>1302</v>
      </c>
      <c r="C45" s="69"/>
      <c r="D45" s="70"/>
    </row>
    <row r="46" spans="1:5" ht="14.65" customHeight="1" x14ac:dyDescent="0.25">
      <c r="A46" s="61" t="s">
        <v>1303</v>
      </c>
      <c r="B46" s="51" t="s">
        <v>1308</v>
      </c>
      <c r="C46" s="69"/>
      <c r="D46" s="70"/>
    </row>
    <row r="47" spans="1:5" ht="14.65" customHeight="1" x14ac:dyDescent="0.25">
      <c r="A47" s="61" t="s">
        <v>1304</v>
      </c>
      <c r="B47" s="51" t="s">
        <v>1309</v>
      </c>
      <c r="C47" s="69"/>
      <c r="D47" s="70"/>
    </row>
    <row r="48" spans="1:5" ht="14.65" customHeight="1" thickBot="1" x14ac:dyDescent="0.3">
      <c r="A48" s="62" t="s">
        <v>1310</v>
      </c>
      <c r="B48" s="52">
        <v>1</v>
      </c>
      <c r="C48" s="69"/>
      <c r="D48" s="70"/>
    </row>
    <row r="49" spans="1:12" ht="15" customHeight="1" x14ac:dyDescent="0.25">
      <c r="A49" s="73"/>
      <c r="B49" s="74"/>
      <c r="C49" s="69"/>
      <c r="D49" s="70"/>
    </row>
    <row r="50" spans="1:12" ht="15" customHeight="1" x14ac:dyDescent="0.25">
      <c r="A50" s="73"/>
      <c r="B50" s="74"/>
      <c r="C50" s="69"/>
      <c r="D50" s="70"/>
    </row>
    <row r="51" spans="1:12" ht="15" customHeight="1" x14ac:dyDescent="0.25">
      <c r="A51" s="73"/>
      <c r="B51" s="74"/>
      <c r="C51" s="69"/>
      <c r="D51" s="70"/>
    </row>
    <row r="52" spans="1:12" ht="17.100000000000001" customHeight="1" x14ac:dyDescent="0.25">
      <c r="A52" s="60" t="s">
        <v>1315</v>
      </c>
      <c r="C52" s="49"/>
    </row>
    <row r="53" spans="1:12" ht="18" customHeight="1" x14ac:dyDescent="0.25">
      <c r="A53" s="71" t="s">
        <v>1</v>
      </c>
      <c r="B53" s="72" t="s">
        <v>1281</v>
      </c>
      <c r="C53" s="71" t="s">
        <v>1282</v>
      </c>
      <c r="D53" s="72" t="s">
        <v>18</v>
      </c>
    </row>
    <row r="54" spans="1:12" ht="15" customHeight="1" x14ac:dyDescent="0.25">
      <c r="A54" s="57" t="s">
        <v>2</v>
      </c>
      <c r="B54" s="54">
        <v>0.25</v>
      </c>
      <c r="C54" s="58">
        <v>0.05</v>
      </c>
      <c r="D54" s="59">
        <f>C67</f>
        <v>6034</v>
      </c>
    </row>
    <row r="55" spans="1:12" ht="15" customHeight="1" x14ac:dyDescent="0.25">
      <c r="A55" s="57" t="s">
        <v>3</v>
      </c>
      <c r="B55" s="54">
        <v>0.4</v>
      </c>
      <c r="C55" s="58">
        <v>0.08</v>
      </c>
      <c r="D55" s="59">
        <f>C66</f>
        <v>9654</v>
      </c>
    </row>
    <row r="56" spans="1:12" ht="15" customHeight="1" x14ac:dyDescent="0.25">
      <c r="A56" s="57" t="s">
        <v>4</v>
      </c>
      <c r="B56" s="54">
        <v>0.5</v>
      </c>
      <c r="C56" s="58">
        <v>0.1</v>
      </c>
      <c r="D56" s="59">
        <f>C65</f>
        <v>12068</v>
      </c>
    </row>
    <row r="57" spans="1:12" ht="15" customHeight="1" x14ac:dyDescent="0.25">
      <c r="A57" s="67"/>
      <c r="B57" s="68"/>
      <c r="C57" s="69"/>
      <c r="D57" s="70"/>
    </row>
    <row r="58" spans="1:12" ht="17.25" customHeight="1" x14ac:dyDescent="0.25">
      <c r="A58" s="60" t="s">
        <v>1313</v>
      </c>
      <c r="B58" s="40"/>
      <c r="C58" s="40"/>
      <c r="L58" s="2"/>
    </row>
    <row r="59" spans="1:12" ht="18" customHeight="1" x14ac:dyDescent="0.25">
      <c r="A59" s="72" t="s">
        <v>1281</v>
      </c>
      <c r="B59" s="72" t="s">
        <v>1282</v>
      </c>
      <c r="C59" s="72" t="s">
        <v>22</v>
      </c>
      <c r="L59" s="2"/>
    </row>
    <row r="60" spans="1:12" ht="15" customHeight="1" x14ac:dyDescent="0.25">
      <c r="A60" s="54">
        <v>5</v>
      </c>
      <c r="B60" s="55">
        <v>1</v>
      </c>
      <c r="C60" s="56">
        <v>120676</v>
      </c>
      <c r="K60" s="2"/>
    </row>
    <row r="61" spans="1:12" ht="15" customHeight="1" x14ac:dyDescent="0.25">
      <c r="A61" s="54">
        <v>4</v>
      </c>
      <c r="B61" s="54">
        <v>0.8</v>
      </c>
      <c r="C61" s="56">
        <v>96541</v>
      </c>
      <c r="K61" s="2"/>
    </row>
    <row r="62" spans="1:12" ht="15" customHeight="1" x14ac:dyDescent="0.25">
      <c r="A62" s="54">
        <v>3</v>
      </c>
      <c r="B62" s="54">
        <v>0.6</v>
      </c>
      <c r="C62" s="56">
        <v>72406</v>
      </c>
    </row>
    <row r="63" spans="1:12" ht="15" customHeight="1" x14ac:dyDescent="0.25">
      <c r="A63" s="54">
        <v>2</v>
      </c>
      <c r="B63" s="54">
        <v>0.4</v>
      </c>
      <c r="C63" s="56">
        <v>48270</v>
      </c>
    </row>
    <row r="64" spans="1:12" ht="15" customHeight="1" x14ac:dyDescent="0.25">
      <c r="A64" s="54">
        <v>1</v>
      </c>
      <c r="B64" s="54">
        <v>0.2</v>
      </c>
      <c r="C64" s="56">
        <v>24135</v>
      </c>
    </row>
    <row r="65" spans="1:3" ht="15" customHeight="1" x14ac:dyDescent="0.25">
      <c r="A65" s="54">
        <v>0.5</v>
      </c>
      <c r="B65" s="54">
        <v>0.1</v>
      </c>
      <c r="C65" s="56">
        <v>12068</v>
      </c>
    </row>
    <row r="66" spans="1:3" ht="15" customHeight="1" x14ac:dyDescent="0.25">
      <c r="A66" s="54">
        <v>0.4</v>
      </c>
      <c r="B66" s="54">
        <v>0.08</v>
      </c>
      <c r="C66" s="56">
        <v>9654</v>
      </c>
    </row>
    <row r="67" spans="1:3" ht="15" customHeight="1" x14ac:dyDescent="0.25">
      <c r="A67" s="54">
        <v>0.25</v>
      </c>
      <c r="B67" s="54">
        <v>0.05</v>
      </c>
      <c r="C67" s="56">
        <v>6034</v>
      </c>
    </row>
    <row r="69" spans="1:3" ht="18" customHeight="1" x14ac:dyDescent="0.25">
      <c r="A69" s="46" t="s">
        <v>1288</v>
      </c>
    </row>
    <row r="70" spans="1:3" ht="10.7" customHeight="1" x14ac:dyDescent="0.25">
      <c r="A70" s="46"/>
    </row>
  </sheetData>
  <mergeCells count="13">
    <mergeCell ref="A26:E26"/>
    <mergeCell ref="A1:E1"/>
    <mergeCell ref="A3:E3"/>
    <mergeCell ref="A5:E5"/>
    <mergeCell ref="A23:E23"/>
    <mergeCell ref="A25:E25"/>
    <mergeCell ref="A35:E35"/>
    <mergeCell ref="A27:E27"/>
    <mergeCell ref="A28:E28"/>
    <mergeCell ref="A29:E29"/>
    <mergeCell ref="A30:E30"/>
    <mergeCell ref="A31:E31"/>
    <mergeCell ref="A33:E33"/>
  </mergeCells>
  <printOptions horizontalCentered="1"/>
  <pageMargins left="0.25" right="0.25" top="0.75" bottom="0.75" header="0.3" footer="0.3"/>
  <pageSetup orientation="landscape" r:id="rId1"/>
  <headerFooter>
    <oddFooter>&amp;CPage &amp;P of &amp;N</oddFooter>
  </headerFooter>
  <rowBreaks count="2" manualBreakCount="2">
    <brk id="19" max="16383" man="1"/>
    <brk id="6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25"/>
  <sheetViews>
    <sheetView workbookViewId="0">
      <selection activeCell="H28" sqref="H28"/>
    </sheetView>
  </sheetViews>
  <sheetFormatPr defaultRowHeight="15" x14ac:dyDescent="0.25"/>
  <cols>
    <col min="3" max="3" width="12.7109375" customWidth="1"/>
    <col min="4" max="4" width="13.5703125" customWidth="1"/>
    <col min="5" max="5" width="18.5703125" customWidth="1"/>
    <col min="6" max="6" width="10" bestFit="1" customWidth="1"/>
  </cols>
  <sheetData>
    <row r="1" spans="1:6" x14ac:dyDescent="0.25">
      <c r="A1" s="1" t="s">
        <v>7</v>
      </c>
      <c r="B1" s="1"/>
      <c r="C1" s="1"/>
      <c r="D1" s="1"/>
      <c r="E1" s="1"/>
      <c r="F1" s="2"/>
    </row>
    <row r="2" spans="1:6" x14ac:dyDescent="0.25">
      <c r="A2" s="1" t="s">
        <v>8</v>
      </c>
      <c r="B2" s="1"/>
      <c r="C2" s="1"/>
      <c r="D2" s="1"/>
      <c r="E2" s="1"/>
      <c r="F2" s="2"/>
    </row>
    <row r="3" spans="1:6" x14ac:dyDescent="0.25">
      <c r="A3" s="1" t="s">
        <v>9</v>
      </c>
      <c r="B3" s="1"/>
      <c r="C3" s="1"/>
      <c r="D3" s="1"/>
      <c r="E3" s="1"/>
      <c r="F3" s="2"/>
    </row>
    <row r="4" spans="1:6" x14ac:dyDescent="0.25">
      <c r="A4" s="2"/>
      <c r="B4" s="2"/>
      <c r="C4" s="2"/>
      <c r="D4" s="2"/>
      <c r="E4" s="2"/>
      <c r="F4" s="2"/>
    </row>
    <row r="5" spans="1:6" x14ac:dyDescent="0.25">
      <c r="A5" s="2"/>
      <c r="B5" s="2"/>
      <c r="C5" s="2"/>
      <c r="D5" s="2"/>
      <c r="E5" s="2"/>
      <c r="F5" s="2"/>
    </row>
    <row r="6" spans="1:6" x14ac:dyDescent="0.25">
      <c r="A6" s="3" t="s">
        <v>10</v>
      </c>
      <c r="B6" s="4" t="s">
        <v>11</v>
      </c>
      <c r="C6" s="5" t="s">
        <v>12</v>
      </c>
      <c r="D6" s="5" t="s">
        <v>13</v>
      </c>
      <c r="E6" s="5" t="s">
        <v>14</v>
      </c>
      <c r="F6" s="5" t="s">
        <v>15</v>
      </c>
    </row>
    <row r="7" spans="1:6" x14ac:dyDescent="0.25">
      <c r="A7" s="3" t="s">
        <v>16</v>
      </c>
      <c r="B7" s="3"/>
      <c r="C7" s="3"/>
      <c r="D7" s="6">
        <v>0.20791999999999999</v>
      </c>
      <c r="E7" s="3"/>
      <c r="F7" s="3"/>
    </row>
    <row r="8" spans="1:6" x14ac:dyDescent="0.25">
      <c r="A8" s="3"/>
      <c r="B8" s="3"/>
      <c r="C8" s="7">
        <v>84174</v>
      </c>
      <c r="D8" s="7">
        <f>ROUND(C8*D7,0)+2</f>
        <v>17503</v>
      </c>
      <c r="E8" s="7">
        <v>19000</v>
      </c>
      <c r="F8" s="8">
        <f>SUM(C8:E8)</f>
        <v>120677</v>
      </c>
    </row>
    <row r="9" spans="1:6" x14ac:dyDescent="0.25">
      <c r="A9" s="3"/>
      <c r="B9" s="3"/>
      <c r="C9" s="7"/>
      <c r="D9" s="7"/>
      <c r="E9" s="7"/>
      <c r="F9" s="2"/>
    </row>
    <row r="10" spans="1:6" x14ac:dyDescent="0.25">
      <c r="A10" s="3"/>
      <c r="B10" s="5" t="s">
        <v>17</v>
      </c>
      <c r="C10" s="9" t="s">
        <v>0</v>
      </c>
      <c r="D10" s="7"/>
      <c r="E10" s="9" t="s">
        <v>18</v>
      </c>
      <c r="F10" s="2"/>
    </row>
    <row r="11" spans="1:6" x14ac:dyDescent="0.25">
      <c r="A11" s="3" t="s">
        <v>19</v>
      </c>
      <c r="B11" s="10">
        <f>5*C11</f>
        <v>0.25</v>
      </c>
      <c r="C11" s="11">
        <v>0.05</v>
      </c>
      <c r="D11" s="3"/>
      <c r="E11" s="8">
        <f>ROUND(C11*$F$8,0)</f>
        <v>6034</v>
      </c>
      <c r="F11" s="2"/>
    </row>
    <row r="12" spans="1:6" x14ac:dyDescent="0.25">
      <c r="A12" s="3" t="s">
        <v>20</v>
      </c>
      <c r="B12" s="10">
        <f t="shared" ref="B12:B13" si="0">5*C12</f>
        <v>0.4</v>
      </c>
      <c r="C12" s="11">
        <v>0.08</v>
      </c>
      <c r="D12" s="3"/>
      <c r="E12" s="8">
        <f t="shared" ref="E12:E13" si="1">ROUND(C12*$F$8,0)</f>
        <v>9654</v>
      </c>
      <c r="F12" s="2"/>
    </row>
    <row r="13" spans="1:6" x14ac:dyDescent="0.25">
      <c r="A13" s="3" t="s">
        <v>21</v>
      </c>
      <c r="B13" s="10">
        <f t="shared" si="0"/>
        <v>0.5</v>
      </c>
      <c r="C13" s="11">
        <v>0.1</v>
      </c>
      <c r="D13" s="3"/>
      <c r="E13" s="8">
        <f t="shared" si="1"/>
        <v>12068</v>
      </c>
      <c r="F13" s="2"/>
    </row>
    <row r="16" spans="1:6" ht="15.75" x14ac:dyDescent="0.25">
      <c r="A16" s="12" t="s">
        <v>0</v>
      </c>
      <c r="B16" s="12" t="s">
        <v>23</v>
      </c>
      <c r="C16" s="12" t="s">
        <v>22</v>
      </c>
    </row>
    <row r="17" spans="1:5" x14ac:dyDescent="0.25">
      <c r="A17" s="13">
        <v>1</v>
      </c>
      <c r="B17" s="13">
        <v>5</v>
      </c>
      <c r="C17" s="14">
        <f>ROUND(A17*$F$8,0)</f>
        <v>120677</v>
      </c>
    </row>
    <row r="18" spans="1:5" x14ac:dyDescent="0.25">
      <c r="A18" s="13">
        <v>0.8</v>
      </c>
      <c r="B18" s="13">
        <v>4</v>
      </c>
      <c r="C18" s="14">
        <f t="shared" ref="C18:C22" si="2">ROUND(A18*$F$8,0)</f>
        <v>96542</v>
      </c>
      <c r="E18">
        <v>1</v>
      </c>
    </row>
    <row r="19" spans="1:5" x14ac:dyDescent="0.25">
      <c r="A19" s="13">
        <v>0.6</v>
      </c>
      <c r="B19" s="13">
        <v>3</v>
      </c>
      <c r="C19" s="14">
        <f t="shared" si="2"/>
        <v>72406</v>
      </c>
      <c r="E19">
        <v>0.8</v>
      </c>
    </row>
    <row r="20" spans="1:5" x14ac:dyDescent="0.25">
      <c r="A20" s="13">
        <v>0.4</v>
      </c>
      <c r="B20" s="13">
        <v>2</v>
      </c>
      <c r="C20" s="14">
        <f t="shared" si="2"/>
        <v>48271</v>
      </c>
      <c r="E20">
        <v>0.6</v>
      </c>
    </row>
    <row r="21" spans="1:5" x14ac:dyDescent="0.25">
      <c r="A21" s="13">
        <v>0.2</v>
      </c>
      <c r="B21" s="13">
        <v>1</v>
      </c>
      <c r="C21" s="14">
        <f t="shared" si="2"/>
        <v>24135</v>
      </c>
      <c r="E21">
        <v>0.4</v>
      </c>
    </row>
    <row r="22" spans="1:5" x14ac:dyDescent="0.25">
      <c r="A22" s="13">
        <v>0.1</v>
      </c>
      <c r="B22" s="15" t="s">
        <v>24</v>
      </c>
      <c r="C22" s="14">
        <f t="shared" si="2"/>
        <v>12068</v>
      </c>
      <c r="E22">
        <v>0.2</v>
      </c>
    </row>
    <row r="23" spans="1:5" x14ac:dyDescent="0.25">
      <c r="E23">
        <v>0.1</v>
      </c>
    </row>
    <row r="24" spans="1:5" x14ac:dyDescent="0.25">
      <c r="E24">
        <v>0.05</v>
      </c>
    </row>
    <row r="25" spans="1:5" x14ac:dyDescent="0.25">
      <c r="E25">
        <v>0.02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26"/>
  <sheetViews>
    <sheetView workbookViewId="0">
      <selection activeCell="C15" sqref="C15"/>
    </sheetView>
  </sheetViews>
  <sheetFormatPr defaultRowHeight="15" x14ac:dyDescent="0.25"/>
  <cols>
    <col min="1" max="1" width="15.42578125" customWidth="1"/>
    <col min="2" max="2" width="24.7109375" customWidth="1"/>
    <col min="3" max="3" width="12.140625" customWidth="1"/>
    <col min="4" max="4" width="11.28515625" customWidth="1"/>
    <col min="5" max="5" width="12.5703125" customWidth="1"/>
    <col min="6" max="6" width="10" bestFit="1" customWidth="1"/>
  </cols>
  <sheetData>
    <row r="1" spans="1:6" x14ac:dyDescent="0.25">
      <c r="A1" s="3" t="s">
        <v>10</v>
      </c>
      <c r="B1" s="4" t="s">
        <v>11</v>
      </c>
      <c r="C1" s="5" t="s">
        <v>12</v>
      </c>
      <c r="D1" s="5" t="s">
        <v>13</v>
      </c>
      <c r="E1" s="5" t="s">
        <v>14</v>
      </c>
      <c r="F1" s="5" t="s">
        <v>15</v>
      </c>
    </row>
    <row r="2" spans="1:6" x14ac:dyDescent="0.25">
      <c r="A2" s="3" t="s">
        <v>16</v>
      </c>
      <c r="B2" s="3"/>
      <c r="C2" s="3"/>
      <c r="D2" s="6">
        <v>0.20791999999999999</v>
      </c>
      <c r="E2" s="3"/>
      <c r="F2" s="3"/>
    </row>
    <row r="3" spans="1:6" x14ac:dyDescent="0.25">
      <c r="A3" s="3"/>
      <c r="B3" s="3"/>
      <c r="C3" s="7">
        <v>84174</v>
      </c>
      <c r="D3" s="7">
        <f>ROUND(C3*D2,0)+2</f>
        <v>17503</v>
      </c>
      <c r="E3" s="7">
        <v>19000</v>
      </c>
      <c r="F3" s="8">
        <f>SUM(C3:E3)</f>
        <v>120677</v>
      </c>
    </row>
    <row r="4" spans="1:6" x14ac:dyDescent="0.25">
      <c r="A4" s="3"/>
      <c r="B4" s="3"/>
      <c r="C4" s="7"/>
      <c r="D4" s="75">
        <f>D3/C3</f>
        <v>0.20793831824553899</v>
      </c>
      <c r="E4" s="7"/>
      <c r="F4" s="2"/>
    </row>
    <row r="5" spans="1:6" x14ac:dyDescent="0.25">
      <c r="A5" s="3"/>
      <c r="B5" s="5" t="s">
        <v>17</v>
      </c>
      <c r="C5" s="9" t="s">
        <v>0</v>
      </c>
      <c r="D5" s="7"/>
      <c r="E5" s="9" t="s">
        <v>18</v>
      </c>
      <c r="F5" s="2"/>
    </row>
    <row r="6" spans="1:6" x14ac:dyDescent="0.25">
      <c r="A6" s="3" t="s">
        <v>19</v>
      </c>
      <c r="B6" s="10">
        <f>5*C6</f>
        <v>0.25</v>
      </c>
      <c r="C6" s="11">
        <v>0.05</v>
      </c>
      <c r="D6" s="3"/>
      <c r="E6" s="8">
        <f>ROUND(C6*$F$3,0)</f>
        <v>6034</v>
      </c>
      <c r="F6" s="2"/>
    </row>
    <row r="7" spans="1:6" x14ac:dyDescent="0.25">
      <c r="A7" s="3" t="s">
        <v>20</v>
      </c>
      <c r="B7" s="10">
        <f>5*C7</f>
        <v>0.4</v>
      </c>
      <c r="C7" s="11">
        <v>0.08</v>
      </c>
      <c r="D7" s="3"/>
      <c r="E7" s="8">
        <f t="shared" ref="E7:E8" si="0">ROUND(C7*$F$3,0)</f>
        <v>9654</v>
      </c>
      <c r="F7" s="2"/>
    </row>
    <row r="8" spans="1:6" x14ac:dyDescent="0.25">
      <c r="A8" s="3" t="s">
        <v>21</v>
      </c>
      <c r="B8" s="10">
        <f>5*C8</f>
        <v>0.5</v>
      </c>
      <c r="C8" s="11">
        <v>0.1</v>
      </c>
      <c r="D8" s="3"/>
      <c r="E8" s="8">
        <f t="shared" si="0"/>
        <v>12068</v>
      </c>
      <c r="F8" s="2"/>
    </row>
    <row r="11" spans="1:6" x14ac:dyDescent="0.25">
      <c r="A11" t="s">
        <v>1283</v>
      </c>
    </row>
    <row r="12" spans="1:6" x14ac:dyDescent="0.25">
      <c r="B12" t="s">
        <v>1284</v>
      </c>
      <c r="C12" s="47">
        <f>C3+D3</f>
        <v>101677</v>
      </c>
      <c r="D12" s="47"/>
    </row>
    <row r="13" spans="1:6" x14ac:dyDescent="0.25">
      <c r="B13" t="s">
        <v>1285</v>
      </c>
      <c r="C13" s="48">
        <v>1632</v>
      </c>
    </row>
    <row r="14" spans="1:6" x14ac:dyDescent="0.25">
      <c r="B14" t="s">
        <v>1286</v>
      </c>
      <c r="C14">
        <f>ROUND(C12/C13,2)</f>
        <v>62.3</v>
      </c>
    </row>
    <row r="15" spans="1:6" x14ac:dyDescent="0.25">
      <c r="B15" t="s">
        <v>1287</v>
      </c>
      <c r="C15" s="48">
        <f>ROUND(C14*40,0)</f>
        <v>2492</v>
      </c>
    </row>
    <row r="18" spans="1:3" x14ac:dyDescent="0.25">
      <c r="A18" s="38" t="s">
        <v>1281</v>
      </c>
      <c r="B18" s="38" t="s">
        <v>1282</v>
      </c>
      <c r="C18" s="38" t="s">
        <v>22</v>
      </c>
    </row>
    <row r="19" spans="1:3" x14ac:dyDescent="0.25">
      <c r="A19" s="39">
        <v>5</v>
      </c>
      <c r="B19" s="41">
        <v>1</v>
      </c>
      <c r="C19" s="42">
        <f>ROUND(B19*$F$3,0)</f>
        <v>120677</v>
      </c>
    </row>
    <row r="20" spans="1:3" x14ac:dyDescent="0.25">
      <c r="A20" s="39">
        <v>4</v>
      </c>
      <c r="B20" s="39">
        <v>0.8</v>
      </c>
      <c r="C20" s="42">
        <f t="shared" ref="C20:C26" si="1">ROUND(B20*$F$3,0)</f>
        <v>96542</v>
      </c>
    </row>
    <row r="21" spans="1:3" x14ac:dyDescent="0.25">
      <c r="A21" s="39">
        <v>3</v>
      </c>
      <c r="B21" s="39">
        <v>0.6</v>
      </c>
      <c r="C21" s="42">
        <f t="shared" si="1"/>
        <v>72406</v>
      </c>
    </row>
    <row r="22" spans="1:3" x14ac:dyDescent="0.25">
      <c r="A22" s="39">
        <v>2</v>
      </c>
      <c r="B22" s="39">
        <v>0.4</v>
      </c>
      <c r="C22" s="42">
        <f t="shared" si="1"/>
        <v>48271</v>
      </c>
    </row>
    <row r="23" spans="1:3" x14ac:dyDescent="0.25">
      <c r="A23" s="39">
        <v>1</v>
      </c>
      <c r="B23" s="39">
        <v>0.2</v>
      </c>
      <c r="C23" s="42">
        <f t="shared" si="1"/>
        <v>24135</v>
      </c>
    </row>
    <row r="24" spans="1:3" x14ac:dyDescent="0.25">
      <c r="A24" s="39">
        <v>0.5</v>
      </c>
      <c r="B24" s="39">
        <v>0.1</v>
      </c>
      <c r="C24" s="42">
        <f t="shared" si="1"/>
        <v>12068</v>
      </c>
    </row>
    <row r="25" spans="1:3" x14ac:dyDescent="0.25">
      <c r="A25" s="39">
        <v>0.4</v>
      </c>
      <c r="B25" s="39">
        <v>0.08</v>
      </c>
      <c r="C25" s="42">
        <f t="shared" si="1"/>
        <v>9654</v>
      </c>
    </row>
    <row r="26" spans="1:3" x14ac:dyDescent="0.25">
      <c r="A26" s="39">
        <v>0.25</v>
      </c>
      <c r="B26" s="39">
        <v>0.05</v>
      </c>
      <c r="C26" s="42">
        <f t="shared" si="1"/>
        <v>6034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K98"/>
  <sheetViews>
    <sheetView showGridLines="0" tabSelected="1" topLeftCell="A70" zoomScaleNormal="100" zoomScaleSheetLayoutView="100" workbookViewId="0">
      <selection activeCell="B77" sqref="B77:C77"/>
    </sheetView>
  </sheetViews>
  <sheetFormatPr defaultColWidth="9.140625" defaultRowHeight="15" x14ac:dyDescent="0.25"/>
  <cols>
    <col min="1" max="1" width="20.85546875" style="81" customWidth="1"/>
    <col min="2" max="2" width="23.28515625" style="81" customWidth="1"/>
    <col min="3" max="3" width="23" style="81" customWidth="1"/>
    <col min="4" max="6" width="16.7109375" style="81" customWidth="1"/>
    <col min="7" max="9" width="11.7109375" style="81" customWidth="1"/>
    <col min="10" max="11" width="14.7109375" style="81" customWidth="1"/>
    <col min="12" max="16384" width="9.140625" style="77"/>
  </cols>
  <sheetData>
    <row r="1" spans="1:11" ht="20.100000000000001" customHeight="1" x14ac:dyDescent="0.2">
      <c r="A1" s="490" t="s">
        <v>1322</v>
      </c>
      <c r="B1" s="490"/>
      <c r="C1" s="490"/>
      <c r="D1" s="490"/>
      <c r="E1" s="490"/>
      <c r="F1" s="490"/>
      <c r="G1" s="490"/>
      <c r="H1" s="490"/>
      <c r="I1" s="490"/>
      <c r="J1" s="76"/>
      <c r="K1" s="76"/>
    </row>
    <row r="2" spans="1:11" ht="16.350000000000001" customHeight="1" x14ac:dyDescent="0.2">
      <c r="A2" s="491" t="s">
        <v>1323</v>
      </c>
      <c r="B2" s="491"/>
      <c r="C2" s="491"/>
      <c r="D2" s="491"/>
      <c r="E2" s="491"/>
      <c r="F2" s="491"/>
      <c r="G2" s="491"/>
      <c r="H2" s="491"/>
      <c r="I2" s="491"/>
      <c r="J2" s="78"/>
      <c r="K2" s="78"/>
    </row>
    <row r="3" spans="1:11" ht="15.75" x14ac:dyDescent="0.25">
      <c r="A3" s="492"/>
      <c r="B3" s="492"/>
      <c r="C3" s="492"/>
      <c r="D3" s="492"/>
      <c r="E3" s="492"/>
      <c r="F3" s="492"/>
      <c r="G3" s="492"/>
      <c r="H3" s="492"/>
      <c r="I3" s="389"/>
      <c r="J3" s="389"/>
      <c r="K3" s="389"/>
    </row>
    <row r="4" spans="1:11" ht="15.75" x14ac:dyDescent="0.25">
      <c r="A4" s="493" t="s">
        <v>1324</v>
      </c>
      <c r="B4" s="493"/>
      <c r="C4" s="493"/>
      <c r="D4" s="493"/>
      <c r="E4" s="493"/>
      <c r="F4" s="493"/>
      <c r="G4" s="493"/>
      <c r="H4" s="493"/>
      <c r="I4" s="390"/>
      <c r="J4" s="390"/>
      <c r="K4" s="390"/>
    </row>
    <row r="5" spans="1:11" ht="14.1" customHeight="1" x14ac:dyDescent="0.25">
      <c r="A5" s="390"/>
      <c r="B5" s="390"/>
      <c r="C5" s="390"/>
      <c r="D5" s="390"/>
      <c r="E5" s="390"/>
      <c r="F5" s="390"/>
      <c r="G5" s="390"/>
      <c r="H5" s="390"/>
      <c r="I5" s="390"/>
      <c r="J5" s="390"/>
      <c r="K5" s="390"/>
    </row>
    <row r="6" spans="1:11" ht="15.75" x14ac:dyDescent="0.25">
      <c r="A6" s="493" t="s">
        <v>1898</v>
      </c>
      <c r="B6" s="493"/>
      <c r="C6" s="493"/>
      <c r="D6" s="493"/>
      <c r="E6" s="493"/>
      <c r="F6" s="493"/>
      <c r="G6" s="493"/>
      <c r="H6" s="493"/>
      <c r="I6" s="390"/>
      <c r="J6" s="390"/>
      <c r="K6" s="390"/>
    </row>
    <row r="7" spans="1:11" ht="14.1" customHeight="1" x14ac:dyDescent="0.25">
      <c r="A7" s="390"/>
      <c r="B7" s="390"/>
      <c r="C7" s="390"/>
      <c r="D7" s="390"/>
      <c r="E7" s="390"/>
      <c r="F7" s="390"/>
      <c r="G7" s="390"/>
      <c r="H7" s="390"/>
      <c r="I7" s="390"/>
      <c r="J7" s="390"/>
      <c r="K7" s="390"/>
    </row>
    <row r="8" spans="1:11" ht="30" customHeight="1" x14ac:dyDescent="0.2">
      <c r="A8" s="489" t="s">
        <v>1902</v>
      </c>
      <c r="B8" s="489"/>
      <c r="C8" s="489"/>
      <c r="D8" s="489"/>
      <c r="E8" s="489"/>
      <c r="F8" s="489"/>
      <c r="G8" s="489"/>
      <c r="H8" s="489"/>
      <c r="I8" s="489"/>
      <c r="J8" s="388"/>
      <c r="K8" s="388"/>
    </row>
    <row r="9" spans="1:11" ht="14.1" customHeight="1" thickBot="1" x14ac:dyDescent="0.25">
      <c r="A9" s="496"/>
      <c r="B9" s="496"/>
      <c r="C9" s="496"/>
      <c r="D9" s="496"/>
      <c r="E9" s="496"/>
      <c r="F9" s="496"/>
      <c r="G9" s="496"/>
      <c r="H9" s="496"/>
      <c r="I9" s="391"/>
      <c r="J9" s="391"/>
      <c r="K9" s="391"/>
    </row>
    <row r="10" spans="1:11" ht="14.1" customHeight="1" x14ac:dyDescent="0.25">
      <c r="A10" s="79" t="s">
        <v>1</v>
      </c>
      <c r="B10" s="80" t="s">
        <v>1325</v>
      </c>
      <c r="D10" s="391"/>
      <c r="E10" s="391"/>
      <c r="F10" s="391"/>
      <c r="G10" s="391"/>
      <c r="H10" s="391"/>
      <c r="I10" s="391"/>
      <c r="J10" s="77"/>
      <c r="K10" s="77"/>
    </row>
    <row r="11" spans="1:11" ht="14.1" customHeight="1" x14ac:dyDescent="0.25">
      <c r="A11" s="82" t="s">
        <v>2</v>
      </c>
      <c r="B11" s="83" t="s">
        <v>1326</v>
      </c>
      <c r="D11" s="391"/>
      <c r="E11" s="391"/>
      <c r="F11" s="391"/>
      <c r="G11" s="391"/>
      <c r="H11" s="391"/>
      <c r="I11" s="391"/>
      <c r="J11" s="77"/>
      <c r="K11" s="77"/>
    </row>
    <row r="12" spans="1:11" ht="14.1" customHeight="1" x14ac:dyDescent="0.25">
      <c r="A12" s="82" t="s">
        <v>3</v>
      </c>
      <c r="B12" s="83" t="s">
        <v>1327</v>
      </c>
      <c r="D12" s="391"/>
      <c r="E12" s="391"/>
      <c r="F12" s="391"/>
      <c r="G12" s="391"/>
      <c r="H12" s="391"/>
      <c r="I12" s="391"/>
      <c r="J12" s="77"/>
      <c r="K12" s="77"/>
    </row>
    <row r="13" spans="1:11" ht="14.1" customHeight="1" thickBot="1" x14ac:dyDescent="0.3">
      <c r="A13" s="84" t="s">
        <v>4</v>
      </c>
      <c r="B13" s="85" t="s">
        <v>1328</v>
      </c>
      <c r="D13" s="391"/>
      <c r="E13" s="391"/>
      <c r="F13" s="391"/>
      <c r="G13" s="391"/>
      <c r="H13" s="391"/>
      <c r="I13" s="391"/>
      <c r="J13" s="77"/>
      <c r="K13" s="77"/>
    </row>
    <row r="14" spans="1:11" ht="14.1" customHeight="1" x14ac:dyDescent="0.25"/>
    <row r="15" spans="1:11" ht="45" customHeight="1" x14ac:dyDescent="0.25">
      <c r="A15" s="489" t="s">
        <v>1329</v>
      </c>
      <c r="B15" s="489"/>
      <c r="C15" s="489"/>
      <c r="D15" s="489"/>
      <c r="E15" s="489"/>
      <c r="F15" s="489"/>
      <c r="G15" s="489"/>
      <c r="H15" s="489"/>
      <c r="I15" s="489"/>
    </row>
    <row r="16" spans="1:11" ht="14.1" customHeight="1" thickBot="1" x14ac:dyDescent="0.3"/>
    <row r="17" spans="1:11" ht="14.1" customHeight="1" x14ac:dyDescent="0.25">
      <c r="A17" s="86" t="s">
        <v>1291</v>
      </c>
      <c r="B17" s="80" t="s">
        <v>0</v>
      </c>
      <c r="D17" s="391"/>
      <c r="E17" s="391"/>
      <c r="F17" s="391"/>
      <c r="G17" s="391"/>
      <c r="H17" s="391"/>
      <c r="I17" s="391"/>
      <c r="J17" s="77"/>
      <c r="K17" s="77"/>
    </row>
    <row r="18" spans="1:11" ht="15" customHeight="1" x14ac:dyDescent="0.25">
      <c r="A18" s="87" t="s">
        <v>1306</v>
      </c>
      <c r="B18" s="83" t="s">
        <v>1305</v>
      </c>
      <c r="D18" s="391"/>
      <c r="E18" s="391"/>
      <c r="F18" s="391"/>
      <c r="G18" s="391"/>
      <c r="H18" s="391"/>
      <c r="I18" s="391"/>
      <c r="J18" s="77"/>
      <c r="K18" s="77"/>
    </row>
    <row r="19" spans="1:11" ht="15" customHeight="1" x14ac:dyDescent="0.25">
      <c r="A19" s="87" t="s">
        <v>1292</v>
      </c>
      <c r="B19" s="83" t="s">
        <v>1293</v>
      </c>
      <c r="D19" s="391"/>
      <c r="E19" s="391"/>
      <c r="F19" s="391"/>
      <c r="G19" s="391"/>
      <c r="H19" s="391"/>
      <c r="I19" s="391"/>
      <c r="J19" s="77"/>
      <c r="K19" s="77"/>
    </row>
    <row r="20" spans="1:11" ht="15" customHeight="1" x14ac:dyDescent="0.25">
      <c r="A20" s="87" t="s">
        <v>1307</v>
      </c>
      <c r="B20" s="83" t="s">
        <v>1294</v>
      </c>
      <c r="D20" s="391"/>
      <c r="E20" s="391"/>
      <c r="F20" s="391"/>
      <c r="G20" s="391"/>
      <c r="H20" s="391"/>
      <c r="I20" s="391"/>
      <c r="J20" s="77"/>
      <c r="K20" s="77"/>
    </row>
    <row r="21" spans="1:11" ht="15" customHeight="1" x14ac:dyDescent="0.25">
      <c r="A21" s="87" t="s">
        <v>1295</v>
      </c>
      <c r="B21" s="83" t="s">
        <v>1296</v>
      </c>
      <c r="D21" s="391"/>
      <c r="E21" s="391"/>
      <c r="F21" s="391"/>
      <c r="G21" s="391"/>
      <c r="H21" s="391"/>
      <c r="I21" s="391"/>
      <c r="J21" s="77"/>
      <c r="K21" s="77"/>
    </row>
    <row r="22" spans="1:11" ht="15" customHeight="1" x14ac:dyDescent="0.25">
      <c r="A22" s="87" t="s">
        <v>1297</v>
      </c>
      <c r="B22" s="83" t="s">
        <v>1298</v>
      </c>
      <c r="D22" s="391"/>
      <c r="E22" s="391"/>
      <c r="F22" s="391"/>
      <c r="G22" s="391"/>
      <c r="H22" s="391"/>
      <c r="I22" s="391"/>
      <c r="J22" s="77"/>
      <c r="K22" s="77"/>
    </row>
    <row r="23" spans="1:11" ht="15" customHeight="1" x14ac:dyDescent="0.25">
      <c r="A23" s="87" t="s">
        <v>1299</v>
      </c>
      <c r="B23" s="83" t="s">
        <v>1300</v>
      </c>
      <c r="D23" s="391"/>
      <c r="E23" s="391"/>
      <c r="F23" s="391"/>
      <c r="G23" s="391"/>
      <c r="H23" s="391"/>
      <c r="I23" s="391"/>
      <c r="J23" s="77"/>
      <c r="K23" s="77"/>
    </row>
    <row r="24" spans="1:11" ht="15" customHeight="1" x14ac:dyDescent="0.25">
      <c r="A24" s="87" t="s">
        <v>1301</v>
      </c>
      <c r="B24" s="83" t="s">
        <v>1302</v>
      </c>
      <c r="D24" s="391"/>
      <c r="E24" s="391"/>
      <c r="F24" s="391"/>
      <c r="G24" s="391"/>
      <c r="H24" s="391"/>
      <c r="I24" s="391"/>
      <c r="J24" s="77"/>
      <c r="K24" s="77"/>
    </row>
    <row r="25" spans="1:11" ht="15" customHeight="1" x14ac:dyDescent="0.25">
      <c r="A25" s="87" t="s">
        <v>1303</v>
      </c>
      <c r="B25" s="83" t="s">
        <v>1308</v>
      </c>
      <c r="D25" s="391"/>
      <c r="E25" s="391"/>
      <c r="F25" s="391"/>
      <c r="G25" s="391"/>
      <c r="H25" s="391"/>
      <c r="I25" s="391"/>
      <c r="J25" s="77"/>
      <c r="K25" s="77"/>
    </row>
    <row r="26" spans="1:11" ht="15" customHeight="1" x14ac:dyDescent="0.25">
      <c r="A26" s="87" t="s">
        <v>1304</v>
      </c>
      <c r="B26" s="83" t="s">
        <v>1309</v>
      </c>
      <c r="D26" s="391"/>
      <c r="E26" s="391"/>
      <c r="F26" s="391"/>
      <c r="G26" s="391"/>
      <c r="H26" s="391"/>
      <c r="I26" s="391"/>
      <c r="J26" s="77"/>
      <c r="K26" s="77"/>
    </row>
    <row r="27" spans="1:11" ht="15" customHeight="1" thickBot="1" x14ac:dyDescent="0.3">
      <c r="A27" s="88" t="s">
        <v>1310</v>
      </c>
      <c r="B27" s="85">
        <v>1</v>
      </c>
      <c r="D27" s="391"/>
      <c r="E27" s="391"/>
      <c r="F27" s="391"/>
      <c r="G27" s="391"/>
      <c r="H27" s="391"/>
      <c r="I27" s="391"/>
      <c r="J27" s="77"/>
      <c r="K27" s="77"/>
    </row>
    <row r="28" spans="1:11" ht="14.1" customHeight="1" x14ac:dyDescent="0.25"/>
    <row r="29" spans="1:11" ht="59.65" customHeight="1" x14ac:dyDescent="0.2">
      <c r="A29" s="497" t="s">
        <v>1330</v>
      </c>
      <c r="B29" s="497"/>
      <c r="C29" s="497"/>
      <c r="D29" s="497"/>
      <c r="E29" s="497"/>
      <c r="F29" s="497"/>
      <c r="G29" s="497"/>
      <c r="H29" s="497"/>
      <c r="I29" s="497"/>
      <c r="J29" s="89"/>
      <c r="K29" s="89"/>
    </row>
    <row r="30" spans="1:11" ht="9.1999999999999993" customHeight="1" x14ac:dyDescent="0.2">
      <c r="A30" s="496"/>
      <c r="B30" s="496"/>
      <c r="C30" s="496"/>
      <c r="D30" s="496"/>
      <c r="E30" s="496"/>
      <c r="F30" s="496"/>
      <c r="G30" s="496"/>
      <c r="H30" s="496"/>
      <c r="I30" s="391"/>
      <c r="J30" s="391"/>
      <c r="K30" s="391"/>
    </row>
    <row r="31" spans="1:11" ht="45.75" customHeight="1" x14ac:dyDescent="0.2">
      <c r="A31" s="497" t="s">
        <v>1903</v>
      </c>
      <c r="B31" s="497"/>
      <c r="C31" s="497"/>
      <c r="D31" s="497"/>
      <c r="E31" s="497"/>
      <c r="F31" s="497"/>
      <c r="G31" s="497"/>
      <c r="H31" s="497"/>
      <c r="I31" s="497"/>
      <c r="J31" s="89"/>
      <c r="K31" s="89"/>
    </row>
    <row r="32" spans="1:11" ht="9.75" customHeight="1" x14ac:dyDescent="0.2">
      <c r="A32" s="496"/>
      <c r="B32" s="496"/>
      <c r="C32" s="496"/>
      <c r="D32" s="496"/>
      <c r="E32" s="496"/>
      <c r="F32" s="496"/>
      <c r="G32" s="496"/>
      <c r="H32" s="496"/>
      <c r="I32" s="391"/>
      <c r="J32" s="391"/>
      <c r="K32" s="391"/>
    </row>
    <row r="33" spans="1:11" ht="14.1" customHeight="1" thickBot="1" x14ac:dyDescent="0.25">
      <c r="A33" s="90" t="s">
        <v>1331</v>
      </c>
      <c r="B33" s="392"/>
      <c r="C33" s="392"/>
      <c r="D33" s="392"/>
      <c r="E33" s="392"/>
      <c r="F33" s="392"/>
      <c r="G33" s="392"/>
      <c r="H33" s="392"/>
      <c r="I33" s="392"/>
      <c r="J33" s="392"/>
      <c r="K33" s="392"/>
    </row>
    <row r="34" spans="1:11" ht="22.7" customHeight="1" x14ac:dyDescent="0.2">
      <c r="A34" s="91" t="s">
        <v>1332</v>
      </c>
      <c r="B34" s="92" t="s">
        <v>1333</v>
      </c>
      <c r="C34" s="92" t="s">
        <v>1334</v>
      </c>
      <c r="D34" s="92" t="s">
        <v>1335</v>
      </c>
      <c r="E34" s="92" t="s">
        <v>1336</v>
      </c>
      <c r="F34" s="92" t="s">
        <v>1337</v>
      </c>
      <c r="G34" s="92" t="s">
        <v>1338</v>
      </c>
      <c r="H34" s="92" t="s">
        <v>1339</v>
      </c>
      <c r="I34" s="93" t="s">
        <v>1340</v>
      </c>
      <c r="J34" s="77"/>
      <c r="K34" s="77"/>
    </row>
    <row r="35" spans="1:11" ht="17.850000000000001" customHeight="1" x14ac:dyDescent="0.2">
      <c r="A35" s="94"/>
      <c r="B35" s="95"/>
      <c r="C35" s="96"/>
      <c r="D35" s="96" t="s">
        <v>1341</v>
      </c>
      <c r="E35" s="96" t="s">
        <v>1342</v>
      </c>
      <c r="F35" s="96" t="s">
        <v>1343</v>
      </c>
      <c r="G35" s="96" t="s">
        <v>1344</v>
      </c>
      <c r="H35" s="96" t="s">
        <v>1345</v>
      </c>
      <c r="I35" s="97" t="s">
        <v>1346</v>
      </c>
      <c r="J35" s="77"/>
      <c r="K35" s="77"/>
    </row>
    <row r="36" spans="1:11" ht="45" x14ac:dyDescent="0.2">
      <c r="A36" s="98">
        <v>13222</v>
      </c>
      <c r="B36" s="99" t="s">
        <v>1347</v>
      </c>
      <c r="C36" s="99" t="s">
        <v>6</v>
      </c>
      <c r="D36" s="100">
        <v>120676</v>
      </c>
      <c r="E36" s="100">
        <v>96541</v>
      </c>
      <c r="F36" s="100">
        <v>72406</v>
      </c>
      <c r="G36" s="100">
        <v>48270</v>
      </c>
      <c r="H36" s="100">
        <v>24135</v>
      </c>
      <c r="I36" s="101">
        <v>12068</v>
      </c>
      <c r="J36" s="77"/>
      <c r="K36" s="77"/>
    </row>
    <row r="37" spans="1:11" ht="35.25" customHeight="1" thickBot="1" x14ac:dyDescent="0.25">
      <c r="A37" s="102">
        <v>11832</v>
      </c>
      <c r="B37" s="103" t="s">
        <v>1348</v>
      </c>
      <c r="C37" s="103"/>
      <c r="D37" s="104">
        <v>2492</v>
      </c>
      <c r="E37" s="105"/>
      <c r="F37" s="105"/>
      <c r="G37" s="105"/>
      <c r="H37" s="105"/>
      <c r="I37" s="106"/>
      <c r="J37" s="77"/>
      <c r="K37" s="77"/>
    </row>
    <row r="38" spans="1:11" ht="14.1" customHeight="1" x14ac:dyDescent="0.2">
      <c r="A38" s="498" t="s">
        <v>1349</v>
      </c>
      <c r="B38" s="498"/>
      <c r="C38" s="498"/>
      <c r="D38" s="498"/>
      <c r="E38" s="498"/>
      <c r="F38" s="498"/>
      <c r="G38" s="498"/>
      <c r="H38" s="498"/>
      <c r="I38" s="393"/>
      <c r="J38" s="107"/>
      <c r="K38" s="107"/>
    </row>
    <row r="39" spans="1:11" ht="14.1" customHeight="1" x14ac:dyDescent="0.2">
      <c r="A39" s="478" t="s">
        <v>4274</v>
      </c>
      <c r="B39" s="391"/>
      <c r="C39" s="391"/>
      <c r="D39" s="391"/>
      <c r="E39" s="391"/>
      <c r="F39" s="391"/>
      <c r="G39" s="391"/>
      <c r="H39" s="391"/>
      <c r="I39" s="391"/>
      <c r="J39" s="391"/>
      <c r="K39" s="391"/>
    </row>
    <row r="40" spans="1:11" ht="7.5" customHeight="1" x14ac:dyDescent="0.2">
      <c r="A40" s="479"/>
      <c r="B40" s="391"/>
      <c r="C40" s="391"/>
      <c r="D40" s="391"/>
      <c r="E40" s="391"/>
      <c r="F40" s="391"/>
      <c r="G40" s="391"/>
      <c r="H40" s="391"/>
      <c r="I40" s="391"/>
      <c r="J40" s="391"/>
      <c r="K40" s="391"/>
    </row>
    <row r="41" spans="1:11" ht="74.650000000000006" customHeight="1" x14ac:dyDescent="0.2">
      <c r="A41" s="497" t="s">
        <v>1904</v>
      </c>
      <c r="B41" s="497"/>
      <c r="C41" s="497"/>
      <c r="D41" s="497"/>
      <c r="E41" s="497"/>
      <c r="F41" s="497"/>
      <c r="G41" s="497"/>
      <c r="H41" s="497"/>
      <c r="I41" s="497"/>
      <c r="J41" s="89"/>
      <c r="K41" s="89"/>
    </row>
    <row r="42" spans="1:11" ht="17.100000000000001" customHeight="1" thickBot="1" x14ac:dyDescent="0.3">
      <c r="A42" s="108" t="s">
        <v>1350</v>
      </c>
      <c r="B42" s="109"/>
      <c r="C42" s="109" t="s">
        <v>1351</v>
      </c>
      <c r="D42" s="110"/>
      <c r="G42" s="392"/>
      <c r="H42" s="392"/>
      <c r="I42" s="392"/>
      <c r="J42" s="392"/>
      <c r="K42" s="392"/>
    </row>
    <row r="43" spans="1:11" ht="16.7" customHeight="1" x14ac:dyDescent="0.2">
      <c r="A43" s="111" t="s">
        <v>1265</v>
      </c>
      <c r="B43" s="112" t="s">
        <v>1266</v>
      </c>
      <c r="C43" s="113" t="s">
        <v>1265</v>
      </c>
      <c r="D43" s="499" t="s">
        <v>1266</v>
      </c>
      <c r="E43" s="499"/>
      <c r="F43" s="500"/>
      <c r="G43" s="392"/>
      <c r="H43" s="77"/>
      <c r="I43" s="77"/>
      <c r="J43" s="77"/>
      <c r="K43" s="77"/>
    </row>
    <row r="44" spans="1:11" ht="17.100000000000001" customHeight="1" x14ac:dyDescent="0.2">
      <c r="A44" s="114">
        <v>13027</v>
      </c>
      <c r="B44" s="115" t="s">
        <v>1267</v>
      </c>
      <c r="C44" s="114">
        <v>11142</v>
      </c>
      <c r="D44" s="494" t="s">
        <v>1319</v>
      </c>
      <c r="E44" s="494"/>
      <c r="F44" s="495"/>
      <c r="G44" s="392"/>
      <c r="H44" s="77"/>
      <c r="I44" s="77"/>
      <c r="J44" s="77"/>
      <c r="K44" s="77"/>
    </row>
    <row r="45" spans="1:11" ht="17.100000000000001" customHeight="1" x14ac:dyDescent="0.2">
      <c r="A45" s="114">
        <v>13723</v>
      </c>
      <c r="B45" s="115" t="s">
        <v>1268</v>
      </c>
      <c r="C45" s="114" t="s">
        <v>1321</v>
      </c>
      <c r="D45" s="494" t="s">
        <v>1320</v>
      </c>
      <c r="E45" s="494"/>
      <c r="F45" s="495"/>
      <c r="G45" s="392"/>
      <c r="H45" s="77"/>
      <c r="I45" s="77"/>
      <c r="J45" s="77"/>
      <c r="K45" s="77"/>
    </row>
    <row r="46" spans="1:11" ht="17.100000000000001" customHeight="1" x14ac:dyDescent="0.2">
      <c r="A46" s="114">
        <v>13724</v>
      </c>
      <c r="B46" s="115" t="s">
        <v>1269</v>
      </c>
      <c r="C46" s="114">
        <v>10397</v>
      </c>
      <c r="D46" s="494" t="s">
        <v>1272</v>
      </c>
      <c r="E46" s="494"/>
      <c r="F46" s="495"/>
      <c r="G46" s="392"/>
      <c r="H46" s="77"/>
      <c r="I46" s="77"/>
      <c r="J46" s="77"/>
      <c r="K46" s="77"/>
    </row>
    <row r="47" spans="1:11" ht="17.100000000000001" customHeight="1" x14ac:dyDescent="0.2">
      <c r="A47" s="114">
        <v>14154</v>
      </c>
      <c r="B47" s="115" t="s">
        <v>1270</v>
      </c>
      <c r="C47" s="114" t="s">
        <v>1273</v>
      </c>
      <c r="D47" s="494" t="s">
        <v>1274</v>
      </c>
      <c r="E47" s="494"/>
      <c r="F47" s="495"/>
      <c r="G47" s="392"/>
      <c r="H47" s="77"/>
      <c r="I47" s="77"/>
      <c r="J47" s="77"/>
      <c r="K47" s="77"/>
    </row>
    <row r="48" spans="1:11" ht="17.100000000000001" customHeight="1" x14ac:dyDescent="0.2">
      <c r="A48" s="114">
        <v>10183</v>
      </c>
      <c r="B48" s="116" t="s">
        <v>1271</v>
      </c>
      <c r="C48" s="114" t="s">
        <v>1275</v>
      </c>
      <c r="D48" s="494" t="s">
        <v>1274</v>
      </c>
      <c r="E48" s="494"/>
      <c r="F48" s="495"/>
      <c r="G48" s="392"/>
      <c r="H48" s="77"/>
      <c r="I48" s="77"/>
      <c r="J48" s="77"/>
      <c r="K48" s="77"/>
    </row>
    <row r="49" spans="1:11" ht="17.100000000000001" customHeight="1" x14ac:dyDescent="0.25">
      <c r="A49" s="114">
        <v>11168</v>
      </c>
      <c r="B49" s="115" t="s">
        <v>1318</v>
      </c>
      <c r="C49" s="114" t="s">
        <v>1276</v>
      </c>
      <c r="D49" s="494" t="s">
        <v>1277</v>
      </c>
      <c r="E49" s="494"/>
      <c r="F49" s="495"/>
      <c r="H49" s="77"/>
      <c r="I49" s="77"/>
      <c r="J49" s="77"/>
      <c r="K49" s="77"/>
    </row>
    <row r="50" spans="1:11" ht="17.100000000000001" customHeight="1" thickBot="1" x14ac:dyDescent="0.3">
      <c r="A50" s="117"/>
      <c r="B50" s="118"/>
      <c r="C50" s="119"/>
      <c r="D50" s="502"/>
      <c r="E50" s="502"/>
      <c r="F50" s="503"/>
      <c r="H50" s="77"/>
      <c r="I50" s="77"/>
      <c r="J50" s="77"/>
      <c r="K50" s="77"/>
    </row>
    <row r="51" spans="1:11" ht="15" customHeight="1" x14ac:dyDescent="0.2">
      <c r="A51" s="392"/>
      <c r="B51" s="392"/>
      <c r="C51" s="392"/>
      <c r="D51" s="392"/>
      <c r="E51" s="392"/>
      <c r="F51" s="392"/>
      <c r="G51" s="392"/>
      <c r="H51" s="392"/>
      <c r="I51" s="392"/>
      <c r="J51" s="392"/>
      <c r="K51" s="392"/>
    </row>
    <row r="52" spans="1:11" ht="33.4" customHeight="1" x14ac:dyDescent="0.2">
      <c r="A52" s="497" t="s">
        <v>1352</v>
      </c>
      <c r="B52" s="497"/>
      <c r="C52" s="497"/>
      <c r="D52" s="497"/>
      <c r="E52" s="497"/>
      <c r="F52" s="497"/>
      <c r="G52" s="497"/>
      <c r="H52" s="497"/>
      <c r="I52" s="497"/>
      <c r="J52" s="89"/>
      <c r="K52" s="89"/>
    </row>
    <row r="53" spans="1:11" ht="14.1" customHeight="1" thickBot="1" x14ac:dyDescent="0.3">
      <c r="A53" s="108" t="s">
        <v>1353</v>
      </c>
      <c r="B53" s="109"/>
      <c r="C53" s="110"/>
      <c r="D53" s="110"/>
      <c r="E53" s="110"/>
      <c r="F53" s="110"/>
      <c r="G53" s="392"/>
      <c r="H53" s="392"/>
      <c r="I53" s="392"/>
      <c r="J53" s="392"/>
      <c r="K53" s="392"/>
    </row>
    <row r="54" spans="1:11" ht="17.100000000000001" customHeight="1" x14ac:dyDescent="0.2">
      <c r="A54" s="111" t="s">
        <v>1265</v>
      </c>
      <c r="B54" s="112" t="s">
        <v>1266</v>
      </c>
      <c r="C54" s="113" t="s">
        <v>1265</v>
      </c>
      <c r="D54" s="499" t="s">
        <v>1266</v>
      </c>
      <c r="E54" s="499"/>
      <c r="F54" s="500"/>
      <c r="G54" s="392"/>
      <c r="H54" s="77"/>
      <c r="I54" s="77"/>
      <c r="J54" s="77"/>
      <c r="K54" s="77"/>
    </row>
    <row r="55" spans="1:11" ht="17.100000000000001" customHeight="1" x14ac:dyDescent="0.2">
      <c r="A55" s="114">
        <v>13986</v>
      </c>
      <c r="B55" s="115" t="s">
        <v>1278</v>
      </c>
      <c r="C55" s="120">
        <v>14242</v>
      </c>
      <c r="D55" s="494" t="s">
        <v>1280</v>
      </c>
      <c r="E55" s="494"/>
      <c r="F55" s="495"/>
      <c r="G55" s="121"/>
      <c r="H55" s="77"/>
      <c r="I55" s="77"/>
      <c r="J55" s="77"/>
      <c r="K55" s="77"/>
    </row>
    <row r="56" spans="1:11" ht="17.100000000000001" customHeight="1" thickBot="1" x14ac:dyDescent="0.3">
      <c r="A56" s="119">
        <v>13938</v>
      </c>
      <c r="B56" s="118" t="s">
        <v>1279</v>
      </c>
      <c r="C56" s="440"/>
      <c r="D56" s="504"/>
      <c r="E56" s="505"/>
      <c r="F56" s="506"/>
      <c r="G56" s="392"/>
      <c r="H56" s="77"/>
      <c r="I56" s="77"/>
      <c r="J56" s="77"/>
      <c r="K56" s="77"/>
    </row>
    <row r="57" spans="1:11" ht="14.1" customHeight="1" x14ac:dyDescent="0.2">
      <c r="A57" s="392"/>
      <c r="B57" s="392"/>
      <c r="C57" s="392"/>
      <c r="D57" s="392"/>
      <c r="E57" s="392"/>
      <c r="F57" s="392"/>
      <c r="G57" s="392"/>
      <c r="H57" s="392"/>
      <c r="I57" s="392"/>
      <c r="J57" s="392"/>
      <c r="K57" s="392"/>
    </row>
    <row r="58" spans="1:11" ht="47.25" customHeight="1" x14ac:dyDescent="0.2">
      <c r="A58" s="497" t="s">
        <v>1354</v>
      </c>
      <c r="B58" s="497"/>
      <c r="C58" s="497"/>
      <c r="D58" s="497"/>
      <c r="E58" s="497"/>
      <c r="F58" s="497"/>
      <c r="G58" s="497"/>
      <c r="H58" s="497"/>
      <c r="I58" s="497"/>
      <c r="J58" s="89"/>
      <c r="K58" s="89"/>
    </row>
    <row r="59" spans="1:11" ht="10.35" customHeight="1" x14ac:dyDescent="0.2">
      <c r="A59" s="392"/>
      <c r="B59" s="392"/>
      <c r="C59" s="392"/>
      <c r="D59" s="392"/>
      <c r="E59" s="392"/>
      <c r="F59" s="392"/>
      <c r="G59" s="392"/>
      <c r="H59" s="392"/>
      <c r="I59" s="392"/>
      <c r="J59" s="392"/>
      <c r="K59" s="392"/>
    </row>
    <row r="60" spans="1:11" ht="30.2" customHeight="1" thickBot="1" x14ac:dyDescent="0.25">
      <c r="A60" s="497" t="s">
        <v>1355</v>
      </c>
      <c r="B60" s="497"/>
      <c r="C60" s="497"/>
      <c r="D60" s="497"/>
      <c r="E60" s="497"/>
      <c r="F60" s="497"/>
      <c r="G60" s="497"/>
      <c r="H60" s="497"/>
      <c r="I60" s="497"/>
      <c r="J60" s="89"/>
      <c r="K60" s="89"/>
    </row>
    <row r="61" spans="1:11" ht="15" customHeight="1" x14ac:dyDescent="0.2">
      <c r="A61" s="122" t="s">
        <v>5</v>
      </c>
      <c r="B61" s="123" t="s">
        <v>1356</v>
      </c>
      <c r="C61" s="124" t="s">
        <v>1357</v>
      </c>
      <c r="D61" s="507" t="s">
        <v>1358</v>
      </c>
      <c r="E61" s="508"/>
      <c r="F61" s="125" t="s">
        <v>1359</v>
      </c>
      <c r="G61" s="126"/>
      <c r="H61" s="77"/>
      <c r="I61" s="77"/>
      <c r="J61" s="77"/>
      <c r="K61" s="77"/>
    </row>
    <row r="62" spans="1:11" ht="15" customHeight="1" x14ac:dyDescent="0.25">
      <c r="A62" s="127" t="s">
        <v>1360</v>
      </c>
      <c r="B62" s="128" t="s">
        <v>1361</v>
      </c>
      <c r="C62" s="129" t="s">
        <v>1362</v>
      </c>
      <c r="D62" s="130" t="s">
        <v>1363</v>
      </c>
      <c r="E62" s="131"/>
      <c r="F62" s="132" t="s">
        <v>1364</v>
      </c>
      <c r="G62" s="133"/>
      <c r="H62" s="77"/>
      <c r="I62" s="77"/>
      <c r="J62" s="77"/>
      <c r="K62" s="77"/>
    </row>
    <row r="63" spans="1:11" ht="15" customHeight="1" x14ac:dyDescent="0.25">
      <c r="A63" s="127" t="s">
        <v>1365</v>
      </c>
      <c r="B63" s="128" t="s">
        <v>1366</v>
      </c>
      <c r="C63" s="129" t="s">
        <v>1367</v>
      </c>
      <c r="D63" s="134" t="s">
        <v>1368</v>
      </c>
      <c r="E63" s="131"/>
      <c r="F63" s="132" t="s">
        <v>1369</v>
      </c>
      <c r="G63" s="133"/>
      <c r="H63" s="77"/>
      <c r="I63" s="77"/>
      <c r="J63" s="77"/>
      <c r="K63" s="77"/>
    </row>
    <row r="64" spans="1:11" ht="15" customHeight="1" x14ac:dyDescent="0.25">
      <c r="A64" s="127" t="s">
        <v>1370</v>
      </c>
      <c r="B64" s="128" t="s">
        <v>1371</v>
      </c>
      <c r="C64" s="129" t="s">
        <v>1372</v>
      </c>
      <c r="D64" s="134" t="s">
        <v>1373</v>
      </c>
      <c r="E64" s="131"/>
      <c r="F64" s="132" t="s">
        <v>1374</v>
      </c>
      <c r="G64" s="133"/>
      <c r="H64" s="77"/>
      <c r="I64" s="77"/>
      <c r="J64" s="77"/>
      <c r="K64" s="77"/>
    </row>
    <row r="65" spans="1:11" ht="15" customHeight="1" x14ac:dyDescent="0.25">
      <c r="A65" s="127" t="s">
        <v>1375</v>
      </c>
      <c r="B65" s="128" t="s">
        <v>1376</v>
      </c>
      <c r="C65" s="129" t="s">
        <v>1377</v>
      </c>
      <c r="D65" s="134" t="s">
        <v>1378</v>
      </c>
      <c r="E65" s="131"/>
      <c r="F65" s="132" t="s">
        <v>1379</v>
      </c>
      <c r="G65" s="133"/>
      <c r="H65" s="77"/>
      <c r="I65" s="77"/>
      <c r="J65" s="77"/>
      <c r="K65" s="77"/>
    </row>
    <row r="66" spans="1:11" ht="15" customHeight="1" x14ac:dyDescent="0.25">
      <c r="A66" s="127" t="s">
        <v>1380</v>
      </c>
      <c r="B66" s="128" t="s">
        <v>1381</v>
      </c>
      <c r="C66" s="129" t="s">
        <v>1382</v>
      </c>
      <c r="D66" s="134" t="s">
        <v>1383</v>
      </c>
      <c r="E66" s="131"/>
      <c r="F66" s="132" t="s">
        <v>1384</v>
      </c>
      <c r="G66" s="133"/>
      <c r="H66" s="77"/>
      <c r="I66" s="77"/>
      <c r="J66" s="77"/>
      <c r="K66" s="77"/>
    </row>
    <row r="67" spans="1:11" ht="15" customHeight="1" thickBot="1" x14ac:dyDescent="0.3">
      <c r="A67" s="135" t="s">
        <v>1385</v>
      </c>
      <c r="B67" s="136" t="s">
        <v>1386</v>
      </c>
      <c r="C67" s="137" t="s">
        <v>1387</v>
      </c>
      <c r="D67" s="138" t="s">
        <v>1388</v>
      </c>
      <c r="E67" s="139"/>
      <c r="F67" s="140" t="s">
        <v>1389</v>
      </c>
      <c r="G67" s="133"/>
      <c r="H67" s="77"/>
      <c r="I67" s="77"/>
      <c r="J67" s="77"/>
      <c r="K67" s="77"/>
    </row>
    <row r="68" spans="1:11" ht="15" customHeight="1" x14ac:dyDescent="0.2">
      <c r="A68" s="391"/>
      <c r="B68" s="391"/>
      <c r="C68" s="391"/>
      <c r="D68" s="391"/>
      <c r="E68" s="391"/>
      <c r="F68" s="391"/>
      <c r="G68" s="391"/>
      <c r="H68" s="391"/>
      <c r="I68" s="391"/>
      <c r="J68" s="391"/>
      <c r="K68" s="391"/>
    </row>
    <row r="69" spans="1:11" ht="15.95" customHeight="1" x14ac:dyDescent="0.2">
      <c r="A69" s="501" t="s">
        <v>1390</v>
      </c>
      <c r="B69" s="501"/>
      <c r="C69" s="501"/>
      <c r="D69" s="501"/>
      <c r="E69" s="501"/>
      <c r="F69" s="501"/>
      <c r="G69" s="501"/>
      <c r="H69" s="501"/>
      <c r="I69" s="501"/>
      <c r="J69" s="141"/>
      <c r="K69" s="141"/>
    </row>
    <row r="70" spans="1:11" ht="15.95" customHeight="1" x14ac:dyDescent="0.2">
      <c r="A70" s="443"/>
      <c r="B70" s="443"/>
      <c r="C70" s="443"/>
      <c r="D70" s="443"/>
      <c r="E70" s="443"/>
      <c r="F70" s="443"/>
      <c r="G70" s="443"/>
      <c r="H70" s="443"/>
      <c r="I70" s="443"/>
      <c r="J70" s="141"/>
      <c r="K70" s="141"/>
    </row>
    <row r="71" spans="1:11" ht="20.100000000000001" customHeight="1" x14ac:dyDescent="0.2">
      <c r="A71" s="512" t="s">
        <v>1899</v>
      </c>
      <c r="B71" s="512"/>
      <c r="C71" s="512"/>
      <c r="D71" s="512"/>
      <c r="E71" s="512"/>
      <c r="F71" s="512"/>
      <c r="G71" s="512"/>
      <c r="H71" s="512"/>
      <c r="I71" s="512"/>
      <c r="J71" s="141"/>
      <c r="K71" s="141"/>
    </row>
    <row r="72" spans="1:11" ht="22.15" customHeight="1" x14ac:dyDescent="0.2">
      <c r="A72" s="513" t="s">
        <v>1905</v>
      </c>
      <c r="B72" s="513"/>
      <c r="C72" s="513"/>
      <c r="D72" s="513"/>
      <c r="E72" s="513"/>
      <c r="F72" s="513"/>
      <c r="G72" s="513"/>
      <c r="H72" s="513"/>
      <c r="I72" s="513"/>
      <c r="J72" s="142"/>
      <c r="K72" s="142"/>
    </row>
    <row r="73" spans="1:11" ht="18.75" customHeight="1" thickBot="1" x14ac:dyDescent="0.3"/>
    <row r="74" spans="1:11" ht="23.1" customHeight="1" thickBot="1" x14ac:dyDescent="0.3">
      <c r="A74" s="467"/>
      <c r="B74" s="446"/>
      <c r="C74" s="447"/>
      <c r="D74" s="446"/>
      <c r="E74" s="446"/>
      <c r="F74" s="446"/>
      <c r="G74" s="446"/>
      <c r="H74" s="446"/>
      <c r="I74" s="446"/>
    </row>
    <row r="75" spans="1:11" ht="18.75" customHeight="1" x14ac:dyDescent="0.25">
      <c r="A75" s="448" t="s">
        <v>1391</v>
      </c>
      <c r="B75" s="446"/>
      <c r="C75" s="446"/>
      <c r="D75" s="446"/>
      <c r="E75" s="446"/>
      <c r="F75" s="446"/>
      <c r="G75" s="446"/>
      <c r="H75" s="446"/>
      <c r="I75" s="446"/>
    </row>
    <row r="76" spans="1:11" ht="17.100000000000001" customHeight="1" x14ac:dyDescent="0.25">
      <c r="A76" s="446"/>
      <c r="B76" s="449"/>
      <c r="C76" s="449"/>
      <c r="D76" s="450"/>
      <c r="E76" s="450"/>
      <c r="F76" s="450"/>
      <c r="G76" s="450"/>
      <c r="H76" s="450"/>
      <c r="I76" s="450"/>
      <c r="J76" s="110"/>
    </row>
    <row r="77" spans="1:11" ht="16.5" customHeight="1" x14ac:dyDescent="0.25">
      <c r="A77" s="451" t="s">
        <v>26</v>
      </c>
      <c r="B77" s="516" t="str">
        <f>IF(ISERROR(VLOOKUP(A74,'Psych Base Allocation Worksheet'!A:Z,3,FALSE)),"",VLOOKUP(A74,'Psych Base Allocation Worksheet'!A:Z,3,FALSE))</f>
        <v/>
      </c>
      <c r="C77" s="516"/>
      <c r="D77" s="449"/>
      <c r="E77" s="450"/>
      <c r="F77" s="450"/>
      <c r="G77" s="450"/>
      <c r="H77" s="452"/>
      <c r="I77" s="452"/>
      <c r="J77" s="110"/>
    </row>
    <row r="78" spans="1:11" ht="7.5" customHeight="1" x14ac:dyDescent="0.25">
      <c r="A78" s="448"/>
      <c r="B78" s="450"/>
      <c r="C78" s="450"/>
      <c r="D78" s="449"/>
      <c r="E78" s="450"/>
      <c r="F78" s="450"/>
      <c r="G78" s="450"/>
      <c r="H78" s="452"/>
      <c r="I78" s="452"/>
      <c r="J78" s="110"/>
    </row>
    <row r="79" spans="1:11" ht="17.100000000000001" customHeight="1" x14ac:dyDescent="0.25">
      <c r="A79" s="453" t="s">
        <v>1392</v>
      </c>
      <c r="B79" s="450"/>
      <c r="C79" s="450"/>
      <c r="D79" s="450"/>
      <c r="E79" s="450"/>
      <c r="F79" s="450"/>
      <c r="G79" s="450"/>
      <c r="H79" s="450"/>
      <c r="I79" s="450"/>
      <c r="J79" s="110"/>
    </row>
    <row r="80" spans="1:11" ht="17.100000000000001" customHeight="1" x14ac:dyDescent="0.25">
      <c r="A80" s="449"/>
      <c r="B80" s="450"/>
      <c r="C80" s="450"/>
      <c r="D80" s="450"/>
      <c r="E80" s="450"/>
      <c r="F80" s="450"/>
      <c r="G80" s="450"/>
      <c r="H80" s="450"/>
      <c r="I80" s="450"/>
      <c r="J80" s="110"/>
    </row>
    <row r="81" spans="1:11" ht="14.1" customHeight="1" x14ac:dyDescent="0.25">
      <c r="A81" s="454"/>
      <c r="B81" s="455"/>
      <c r="C81" s="455"/>
      <c r="D81" s="456"/>
      <c r="E81" s="456"/>
      <c r="F81" s="456"/>
      <c r="G81" s="450"/>
      <c r="H81" s="450"/>
      <c r="I81" s="450"/>
      <c r="J81" s="110"/>
    </row>
    <row r="82" spans="1:11" ht="14.65" customHeight="1" thickBot="1" x14ac:dyDescent="0.3">
      <c r="A82" s="454"/>
      <c r="B82" s="455"/>
      <c r="C82" s="455"/>
      <c r="D82" s="457" t="s">
        <v>1393</v>
      </c>
      <c r="E82" s="446"/>
      <c r="F82" s="458"/>
      <c r="G82" s="450"/>
      <c r="H82" s="450"/>
      <c r="I82" s="450"/>
      <c r="J82" s="110"/>
    </row>
    <row r="83" spans="1:11" ht="18.399999999999999" customHeight="1" thickBot="1" x14ac:dyDescent="0.3">
      <c r="A83" s="514" t="s">
        <v>1394</v>
      </c>
      <c r="B83" s="459">
        <v>13027</v>
      </c>
      <c r="C83" s="459">
        <v>13027</v>
      </c>
      <c r="D83" s="515"/>
      <c r="E83" s="515"/>
      <c r="F83" s="515"/>
      <c r="G83" s="450"/>
      <c r="H83" s="450"/>
      <c r="I83" s="450"/>
      <c r="K83" s="77" t="s">
        <v>1826</v>
      </c>
    </row>
    <row r="84" spans="1:11" ht="30" customHeight="1" thickBot="1" x14ac:dyDescent="0.3">
      <c r="A84" s="514"/>
      <c r="B84" s="460" t="s">
        <v>1395</v>
      </c>
      <c r="C84" s="460" t="s">
        <v>1396</v>
      </c>
      <c r="D84" s="515"/>
      <c r="E84" s="515"/>
      <c r="F84" s="515"/>
      <c r="G84" s="450"/>
      <c r="H84" s="450"/>
      <c r="I84" s="450"/>
      <c r="K84" s="77"/>
    </row>
    <row r="85" spans="1:11" ht="30" customHeight="1" thickBot="1" x14ac:dyDescent="0.3">
      <c r="A85" s="461" t="s">
        <v>0</v>
      </c>
      <c r="B85" s="441" t="str">
        <f>IF($B$86="","",$B$86/$D$36)</f>
        <v/>
      </c>
      <c r="C85" s="468"/>
      <c r="D85" s="468"/>
      <c r="E85" s="468"/>
      <c r="F85" s="468"/>
      <c r="G85" s="450"/>
      <c r="H85" s="450"/>
      <c r="I85" s="450"/>
      <c r="K85" s="77"/>
    </row>
    <row r="86" spans="1:11" ht="30" customHeight="1" thickBot="1" x14ac:dyDescent="0.3">
      <c r="A86" s="461" t="s">
        <v>22</v>
      </c>
      <c r="B86" s="415" t="str">
        <f>IFERROR(VLOOKUP(A74,'Psych Base Allocation Worksheet'!$A$1:$Z$721,26,FALSE),"")</f>
        <v/>
      </c>
      <c r="C86" s="415" t="str">
        <f>IFERROR(IF($C$85="","",C85*$D$36),"")</f>
        <v/>
      </c>
      <c r="D86" s="415" t="str">
        <f>IFERROR(IF($D$85="","",D85*$D$36),"")</f>
        <v/>
      </c>
      <c r="E86" s="415" t="str">
        <f>IFERROR(IF($E$85="","",E85*$D$36),"")</f>
        <v/>
      </c>
      <c r="F86" s="415" t="str">
        <f>IFERROR(IF($F$85="","",F85*$D$36),"")</f>
        <v/>
      </c>
      <c r="G86" s="450"/>
      <c r="H86" s="450"/>
      <c r="I86" s="450"/>
      <c r="K86" s="77"/>
    </row>
    <row r="87" spans="1:11" ht="30" customHeight="1" thickBot="1" x14ac:dyDescent="0.3">
      <c r="A87" s="461" t="s">
        <v>1397</v>
      </c>
      <c r="B87" s="509" t="str">
        <f>IFERROR(IF(D85&lt;&gt;"",SUM(B85:C85)/SUM(B85:F85),IF(E85&lt;&gt;"",SUM(B85:C85)/SUM(B85:F85),IF(F85&lt;&gt;"",SUM(B85:C85)/SUM(B85:F85),""))),"")</f>
        <v/>
      </c>
      <c r="C87" s="510"/>
      <c r="D87" s="416" t="str">
        <f>IFERROR(IF($D$85&lt;&gt;"",($D$85)/SUM($B$85:$F$85),""),"")</f>
        <v/>
      </c>
      <c r="E87" s="416" t="str">
        <f>IFERROR(IF($E$85&lt;&gt;"",($E$85)/SUM($B$85:$F$85),""),"")</f>
        <v/>
      </c>
      <c r="F87" s="416" t="str">
        <f>IFERROR(IF($F$85&lt;&gt;"",($F$85)/SUM($B$85:$F$85),""),"")</f>
        <v/>
      </c>
      <c r="G87" s="450"/>
      <c r="H87" s="450"/>
      <c r="I87" s="450"/>
      <c r="K87" s="77"/>
    </row>
    <row r="88" spans="1:11" ht="30" customHeight="1" thickBot="1" x14ac:dyDescent="0.35">
      <c r="A88" s="462" t="s">
        <v>1820</v>
      </c>
      <c r="B88" s="417">
        <f>IFERROR(SUM(B85:F85),"")</f>
        <v>0</v>
      </c>
      <c r="C88" s="463"/>
      <c r="D88" s="464" t="s">
        <v>1398</v>
      </c>
      <c r="E88" s="450"/>
      <c r="F88" s="446"/>
      <c r="G88" s="450"/>
      <c r="H88" s="450"/>
      <c r="I88" s="450"/>
      <c r="J88" s="442"/>
    </row>
    <row r="89" spans="1:11" ht="15.75" thickTop="1" x14ac:dyDescent="0.25">
      <c r="A89" s="465"/>
      <c r="B89" s="450"/>
      <c r="C89" s="450"/>
      <c r="D89" s="450"/>
      <c r="E89" s="450"/>
      <c r="F89" s="450"/>
      <c r="G89" s="450"/>
      <c r="H89" s="450"/>
      <c r="I89" s="450"/>
      <c r="J89" s="110"/>
    </row>
    <row r="90" spans="1:11" ht="24.75" customHeight="1" x14ac:dyDescent="0.2">
      <c r="A90" s="511" t="s">
        <v>1399</v>
      </c>
      <c r="B90" s="511"/>
      <c r="C90" s="511"/>
      <c r="D90" s="511"/>
      <c r="E90" s="511"/>
      <c r="F90" s="511"/>
      <c r="G90" s="511"/>
      <c r="H90" s="511"/>
      <c r="I90" s="511"/>
      <c r="J90" s="145"/>
      <c r="K90" s="145"/>
    </row>
    <row r="91" spans="1:11" x14ac:dyDescent="0.25">
      <c r="A91" s="449"/>
      <c r="B91" s="450"/>
      <c r="C91" s="450"/>
      <c r="D91" s="450"/>
      <c r="E91" s="446"/>
      <c r="F91" s="446"/>
      <c r="G91" s="450"/>
      <c r="H91" s="450"/>
      <c r="I91" s="450"/>
      <c r="J91" s="110"/>
    </row>
    <row r="92" spans="1:11" x14ac:dyDescent="0.25">
      <c r="A92" s="469"/>
      <c r="B92" s="449"/>
      <c r="C92" s="469"/>
      <c r="D92" s="446"/>
      <c r="E92" s="446"/>
      <c r="F92" s="470"/>
      <c r="G92" s="446"/>
      <c r="H92" s="446"/>
      <c r="I92" s="446"/>
    </row>
    <row r="93" spans="1:11" ht="15.75" x14ac:dyDescent="0.25">
      <c r="A93" s="475" t="s">
        <v>4266</v>
      </c>
      <c r="B93" s="450"/>
      <c r="C93" s="476" t="s">
        <v>1400</v>
      </c>
      <c r="D93" s="446"/>
      <c r="E93" s="446"/>
      <c r="F93" s="476" t="s">
        <v>1401</v>
      </c>
      <c r="G93" s="446"/>
      <c r="H93" s="446"/>
      <c r="I93" s="446"/>
    </row>
    <row r="94" spans="1:11" x14ac:dyDescent="0.25">
      <c r="A94" s="466"/>
      <c r="B94" s="450"/>
      <c r="C94" s="466"/>
      <c r="D94" s="446"/>
      <c r="E94" s="446"/>
      <c r="F94" s="466"/>
      <c r="G94" s="446"/>
      <c r="H94" s="446"/>
      <c r="I94" s="446"/>
    </row>
    <row r="95" spans="1:11" x14ac:dyDescent="0.25">
      <c r="A95" s="143"/>
      <c r="B95" s="110"/>
      <c r="C95" s="110"/>
      <c r="D95" s="110"/>
      <c r="E95" s="143"/>
      <c r="F95" s="110"/>
      <c r="G95" s="110"/>
      <c r="H95" s="110"/>
      <c r="I95" s="110"/>
      <c r="J95" s="143"/>
    </row>
    <row r="96" spans="1:11" ht="15.75" x14ac:dyDescent="0.25">
      <c r="A96" s="144" t="s">
        <v>1402</v>
      </c>
      <c r="B96" s="110"/>
      <c r="C96" s="110"/>
      <c r="D96" s="110"/>
      <c r="E96" s="110"/>
      <c r="F96" s="110"/>
      <c r="G96" s="110"/>
      <c r="H96" s="110"/>
      <c r="I96" s="110"/>
      <c r="J96" s="110"/>
    </row>
    <row r="97" spans="1:11" s="149" customFormat="1" ht="15.75" x14ac:dyDescent="0.25">
      <c r="A97" s="146" t="s">
        <v>1403</v>
      </c>
      <c r="B97" s="147"/>
      <c r="C97" s="147"/>
      <c r="D97" s="147"/>
      <c r="E97" s="147"/>
      <c r="F97" s="147"/>
      <c r="G97" s="147"/>
      <c r="H97" s="147"/>
      <c r="I97" s="147"/>
      <c r="J97" s="147"/>
      <c r="K97" s="148"/>
    </row>
    <row r="98" spans="1:11" s="149" customFormat="1" ht="15.75" x14ac:dyDescent="0.25">
      <c r="A98" s="146"/>
      <c r="B98" s="147"/>
      <c r="C98" s="147"/>
      <c r="D98" s="147"/>
      <c r="E98" s="147"/>
      <c r="F98" s="147"/>
      <c r="G98" s="147"/>
      <c r="H98" s="147"/>
      <c r="I98" s="147"/>
      <c r="J98" s="147"/>
      <c r="K98" s="148"/>
    </row>
  </sheetData>
  <sheetProtection password="CAE5" sheet="1" objects="1" scenarios="1"/>
  <mergeCells count="39">
    <mergeCell ref="B87:C87"/>
    <mergeCell ref="A90:I90"/>
    <mergeCell ref="A71:I71"/>
    <mergeCell ref="A72:I72"/>
    <mergeCell ref="A83:A84"/>
    <mergeCell ref="D83:D84"/>
    <mergeCell ref="E83:E84"/>
    <mergeCell ref="F83:F84"/>
    <mergeCell ref="B77:C77"/>
    <mergeCell ref="A69:I69"/>
    <mergeCell ref="D47:F47"/>
    <mergeCell ref="D48:F48"/>
    <mergeCell ref="D49:F49"/>
    <mergeCell ref="D50:F50"/>
    <mergeCell ref="A52:I52"/>
    <mergeCell ref="D54:F54"/>
    <mergeCell ref="D55:F55"/>
    <mergeCell ref="D56:F56"/>
    <mergeCell ref="A58:I58"/>
    <mergeCell ref="A60:I60"/>
    <mergeCell ref="D61:E61"/>
    <mergeCell ref="D46:F46"/>
    <mergeCell ref="A9:H9"/>
    <mergeCell ref="A15:I15"/>
    <mergeCell ref="A29:I29"/>
    <mergeCell ref="A30:H30"/>
    <mergeCell ref="A31:I31"/>
    <mergeCell ref="A32:H32"/>
    <mergeCell ref="A38:H38"/>
    <mergeCell ref="A41:I41"/>
    <mergeCell ref="D43:F43"/>
    <mergeCell ref="D44:F44"/>
    <mergeCell ref="D45:F45"/>
    <mergeCell ref="A8:I8"/>
    <mergeCell ref="A1:I1"/>
    <mergeCell ref="A2:I2"/>
    <mergeCell ref="A3:H3"/>
    <mergeCell ref="A4:H4"/>
    <mergeCell ref="A6:H6"/>
  </mergeCells>
  <dataValidations disablePrompts="1" count="2">
    <dataValidation type="custom" allowBlank="1" showInputMessage="1" showErrorMessage="1" sqref="J88">
      <formula1>ISNUMBER(J88) &lt;=1</formula1>
    </dataValidation>
    <dataValidation type="decimal" allowBlank="1" showInputMessage="1" showErrorMessage="1" error="Please enter FTE from .01 to .99" prompt="Enter FTE" sqref="C85:F85">
      <formula1>0.01</formula1>
      <formula2>0.99</formula2>
    </dataValidation>
  </dataValidations>
  <hyperlinks>
    <hyperlink ref="D62" r:id="rId1" display="mailto:mayra.santos@lausd.net"/>
    <hyperlink ref="D63" r:id="rId2" display="mailto:jose.j.gonzalez@lausd.net"/>
    <hyperlink ref="D64" r:id="rId3" display="mailto:marysusan.kapamaci@lausd.net"/>
    <hyperlink ref="D65" r:id="rId4" display="mailto:john.pero@lausd.net"/>
    <hyperlink ref="D66" r:id="rId5" display="mailto:delia.flores@lausd.net"/>
    <hyperlink ref="D67" r:id="rId6" display="mailto:sergio.aviles@lausd.net"/>
  </hyperlinks>
  <printOptions horizontalCentered="1"/>
  <pageMargins left="0.4" right="0.3" top="0.56999999999999995" bottom="0.75" header="0.34" footer="0.3"/>
  <pageSetup scale="84" fitToHeight="2" orientation="landscape" r:id="rId7"/>
  <headerFooter>
    <oddHeader>&amp;L&amp;10Revised 2/13/2018&amp;R&amp;10SCHOOL PSYCHOLOGIST</oddHeader>
    <oddFooter>Page &amp;P of &amp;N</oddFooter>
  </headerFooter>
  <rowBreaks count="3" manualBreakCount="3">
    <brk id="31" max="8" man="1"/>
    <brk id="57" max="8" man="1"/>
    <brk id="68" max="8" man="1"/>
  </rowBreaks>
  <drawing r:id="rId8"/>
  <extLst>
    <ext xmlns:x14="http://schemas.microsoft.com/office/spreadsheetml/2009/9/main" uri="{CCE6A557-97BC-4b89-ADB6-D9C93CAAB3DF}">
      <x14:dataValidations xmlns:xm="http://schemas.microsoft.com/office/excel/2006/main" disablePrompts="1" count="2">
        <x14:dataValidation type="list" allowBlank="1" showInputMessage="1">
          <x14:formula1>
            <xm:f>'Program Look Up Table'!$C$2:$C$26</xm:f>
          </x14:formula1>
          <xm:sqref>I84</xm:sqref>
        </x14:dataValidation>
        <x14:dataValidation type="list" allowBlank="1" showInputMessage="1" prompt="Please select Program code from drop-down menu or enter Program code.">
          <x14:formula1>
            <xm:f>'Program Look Up Table'!$C$2:$C$26</xm:f>
          </x14:formula1>
          <xm:sqref>D83:F84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59999389629810485"/>
  </sheetPr>
  <dimension ref="A1:C26"/>
  <sheetViews>
    <sheetView workbookViewId="0">
      <selection activeCell="C11" sqref="C11"/>
    </sheetView>
  </sheetViews>
  <sheetFormatPr defaultRowHeight="15" x14ac:dyDescent="0.25"/>
  <cols>
    <col min="1" max="1" width="16.5703125" customWidth="1"/>
    <col min="2" max="2" width="41.85546875" customWidth="1"/>
    <col min="3" max="3" width="43.28515625" bestFit="1" customWidth="1"/>
  </cols>
  <sheetData>
    <row r="1" spans="1:3" ht="18" customHeight="1" thickBot="1" x14ac:dyDescent="0.3">
      <c r="A1" s="45" t="s">
        <v>1265</v>
      </c>
      <c r="B1" s="30" t="s">
        <v>1266</v>
      </c>
      <c r="C1" s="30" t="s">
        <v>4250</v>
      </c>
    </row>
    <row r="2" spans="1:3" ht="15.95" customHeight="1" thickBot="1" x14ac:dyDescent="0.3">
      <c r="A2" s="31" t="s">
        <v>1941</v>
      </c>
      <c r="B2" s="32" t="s">
        <v>1271</v>
      </c>
      <c r="C2" s="32" t="s">
        <v>4241</v>
      </c>
    </row>
    <row r="3" spans="1:3" ht="15.95" customHeight="1" thickBot="1" x14ac:dyDescent="0.3">
      <c r="A3" s="34" t="s">
        <v>1938</v>
      </c>
      <c r="B3" s="32" t="s">
        <v>1272</v>
      </c>
      <c r="C3" s="32" t="s">
        <v>4240</v>
      </c>
    </row>
    <row r="4" spans="1:3" ht="15.95" customHeight="1" thickBot="1" x14ac:dyDescent="0.3">
      <c r="A4" s="31" t="s">
        <v>1942</v>
      </c>
      <c r="B4" s="32" t="s">
        <v>1954</v>
      </c>
      <c r="C4" s="32" t="s">
        <v>4251</v>
      </c>
    </row>
    <row r="5" spans="1:3" ht="15.95" customHeight="1" thickBot="1" x14ac:dyDescent="0.3">
      <c r="A5" s="34" t="s">
        <v>1937</v>
      </c>
      <c r="B5" s="32" t="s">
        <v>1319</v>
      </c>
      <c r="C5" s="32" t="s">
        <v>4242</v>
      </c>
    </row>
    <row r="6" spans="1:3" ht="15.95" customHeight="1" thickBot="1" x14ac:dyDescent="0.3">
      <c r="A6" s="31" t="s">
        <v>1943</v>
      </c>
      <c r="B6" s="32" t="s">
        <v>1952</v>
      </c>
      <c r="C6" s="32" t="s">
        <v>4252</v>
      </c>
    </row>
    <row r="7" spans="1:3" ht="15.95" customHeight="1" thickBot="1" x14ac:dyDescent="0.3">
      <c r="A7" s="33" t="s">
        <v>1936</v>
      </c>
      <c r="B7" s="32" t="s">
        <v>1318</v>
      </c>
      <c r="C7" s="32" t="s">
        <v>4245</v>
      </c>
    </row>
    <row r="8" spans="1:3" ht="15.95" customHeight="1" thickBot="1" x14ac:dyDescent="0.3">
      <c r="A8" s="31" t="s">
        <v>1948</v>
      </c>
      <c r="B8" s="32" t="s">
        <v>1955</v>
      </c>
      <c r="C8" s="32" t="s">
        <v>4253</v>
      </c>
    </row>
    <row r="9" spans="1:3" ht="15.95" customHeight="1" thickBot="1" x14ac:dyDescent="0.3">
      <c r="A9" s="31" t="s">
        <v>1944</v>
      </c>
      <c r="B9" s="32" t="s">
        <v>1953</v>
      </c>
      <c r="C9" s="32" t="s">
        <v>4254</v>
      </c>
    </row>
    <row r="10" spans="1:3" ht="15.95" customHeight="1" thickBot="1" x14ac:dyDescent="0.3">
      <c r="A10" s="31" t="s">
        <v>1945</v>
      </c>
      <c r="B10" s="32" t="s">
        <v>1956</v>
      </c>
      <c r="C10" s="32" t="s">
        <v>4243</v>
      </c>
    </row>
    <row r="11" spans="1:3" ht="15.95" customHeight="1" thickBot="1" x14ac:dyDescent="0.3">
      <c r="A11" s="31" t="s">
        <v>1951</v>
      </c>
      <c r="B11" s="32" t="s">
        <v>1957</v>
      </c>
      <c r="C11" s="32" t="s">
        <v>4255</v>
      </c>
    </row>
    <row r="12" spans="1:3" ht="15.95" customHeight="1" thickBot="1" x14ac:dyDescent="0.3">
      <c r="A12" s="35" t="s">
        <v>1946</v>
      </c>
      <c r="B12" s="32" t="s">
        <v>1958</v>
      </c>
      <c r="C12" s="32" t="s">
        <v>4256</v>
      </c>
    </row>
    <row r="13" spans="1:3" ht="15.95" customHeight="1" thickBot="1" x14ac:dyDescent="0.3">
      <c r="A13" s="35" t="s">
        <v>1885</v>
      </c>
      <c r="B13" s="32" t="s">
        <v>1267</v>
      </c>
      <c r="C13" s="32" t="s">
        <v>4257</v>
      </c>
    </row>
    <row r="14" spans="1:3" ht="15.95" customHeight="1" thickBot="1" x14ac:dyDescent="0.3">
      <c r="A14" s="31" t="s">
        <v>1947</v>
      </c>
      <c r="B14" s="32" t="s">
        <v>1959</v>
      </c>
      <c r="C14" s="32" t="s">
        <v>4258</v>
      </c>
    </row>
    <row r="15" spans="1:3" ht="15.95" customHeight="1" thickBot="1" x14ac:dyDescent="0.3">
      <c r="A15" s="35" t="s">
        <v>1932</v>
      </c>
      <c r="B15" s="32" t="s">
        <v>1268</v>
      </c>
      <c r="C15" s="32" t="s">
        <v>4259</v>
      </c>
    </row>
    <row r="16" spans="1:3" ht="15.95" customHeight="1" thickBot="1" x14ac:dyDescent="0.3">
      <c r="A16" s="31" t="s">
        <v>1933</v>
      </c>
      <c r="B16" s="32" t="s">
        <v>1269</v>
      </c>
      <c r="C16" s="32" t="s">
        <v>4260</v>
      </c>
    </row>
    <row r="17" spans="1:3" ht="15.95" customHeight="1" thickBot="1" x14ac:dyDescent="0.3">
      <c r="A17" s="31" t="s">
        <v>1940</v>
      </c>
      <c r="B17" s="32" t="s">
        <v>1279</v>
      </c>
      <c r="C17" s="32" t="s">
        <v>4244</v>
      </c>
    </row>
    <row r="18" spans="1:3" ht="15.95" customHeight="1" thickBot="1" x14ac:dyDescent="0.3">
      <c r="A18" s="34" t="s">
        <v>1939</v>
      </c>
      <c r="B18" s="32" t="s">
        <v>1278</v>
      </c>
      <c r="C18" s="32" t="s">
        <v>4261</v>
      </c>
    </row>
    <row r="19" spans="1:3" ht="15.95" customHeight="1" thickBot="1" x14ac:dyDescent="0.3">
      <c r="A19" s="31" t="s">
        <v>1934</v>
      </c>
      <c r="B19" s="32" t="s">
        <v>1270</v>
      </c>
      <c r="C19" s="32" t="s">
        <v>4262</v>
      </c>
    </row>
    <row r="20" spans="1:3" ht="15.95" customHeight="1" thickBot="1" x14ac:dyDescent="0.3">
      <c r="A20" s="31" t="s">
        <v>1935</v>
      </c>
      <c r="B20" s="32" t="s">
        <v>1280</v>
      </c>
      <c r="C20" s="32" t="s">
        <v>4248</v>
      </c>
    </row>
    <row r="21" spans="1:3" ht="15.95" customHeight="1" thickBot="1" x14ac:dyDescent="0.3">
      <c r="A21" s="31" t="s">
        <v>1275</v>
      </c>
      <c r="B21" s="32" t="s">
        <v>1274</v>
      </c>
      <c r="C21" s="32" t="s">
        <v>4263</v>
      </c>
    </row>
    <row r="22" spans="1:3" ht="15.95" customHeight="1" thickBot="1" x14ac:dyDescent="0.3">
      <c r="A22" s="34" t="s">
        <v>1273</v>
      </c>
      <c r="B22" s="32" t="s">
        <v>1274</v>
      </c>
      <c r="C22" s="32" t="s">
        <v>4246</v>
      </c>
    </row>
    <row r="23" spans="1:3" ht="15.95" customHeight="1" thickBot="1" x14ac:dyDescent="0.3">
      <c r="A23" s="31" t="s">
        <v>1950</v>
      </c>
      <c r="B23" s="32" t="s">
        <v>1960</v>
      </c>
      <c r="C23" s="32" t="s">
        <v>4264</v>
      </c>
    </row>
    <row r="24" spans="1:3" ht="15.95" customHeight="1" thickBot="1" x14ac:dyDescent="0.3">
      <c r="A24" s="34" t="s">
        <v>1321</v>
      </c>
      <c r="B24" s="32" t="s">
        <v>1320</v>
      </c>
      <c r="C24" s="32" t="s">
        <v>4249</v>
      </c>
    </row>
    <row r="25" spans="1:3" ht="15.95" customHeight="1" thickBot="1" x14ac:dyDescent="0.3">
      <c r="A25" s="31" t="s">
        <v>1949</v>
      </c>
      <c r="B25" s="32" t="s">
        <v>1961</v>
      </c>
      <c r="C25" s="32" t="s">
        <v>4247</v>
      </c>
    </row>
    <row r="26" spans="1:3" ht="15.95" customHeight="1" thickBot="1" x14ac:dyDescent="0.3">
      <c r="A26" s="34" t="s">
        <v>1276</v>
      </c>
      <c r="B26" s="32" t="s">
        <v>1277</v>
      </c>
      <c r="C26" s="32" t="s">
        <v>4265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563"/>
  <sheetViews>
    <sheetView workbookViewId="0">
      <selection activeCell="J9" sqref="J9"/>
    </sheetView>
  </sheetViews>
  <sheetFormatPr defaultRowHeight="15" x14ac:dyDescent="0.25"/>
  <cols>
    <col min="1" max="1" width="9" bestFit="1" customWidth="1"/>
    <col min="2" max="2" width="30.5703125" bestFit="1" customWidth="1"/>
    <col min="3" max="3" width="9" bestFit="1" customWidth="1"/>
    <col min="4" max="4" width="17.85546875" bestFit="1" customWidth="1"/>
    <col min="5" max="5" width="5.42578125" bestFit="1" customWidth="1"/>
    <col min="6" max="6" width="8.140625" bestFit="1" customWidth="1"/>
    <col min="7" max="7" width="8.7109375" bestFit="1" customWidth="1"/>
    <col min="8" max="8" width="3" bestFit="1" customWidth="1"/>
    <col min="9" max="9" width="8.42578125" bestFit="1" customWidth="1"/>
    <col min="10" max="10" width="32" bestFit="1" customWidth="1"/>
    <col min="11" max="11" width="9.42578125" bestFit="1" customWidth="1"/>
    <col min="12" max="12" width="31.85546875" bestFit="1" customWidth="1"/>
  </cols>
  <sheetData>
    <row r="1" spans="1:12" x14ac:dyDescent="0.25">
      <c r="A1" s="444" t="s">
        <v>1333</v>
      </c>
      <c r="B1" s="444" t="s">
        <v>3672</v>
      </c>
      <c r="C1" s="444" t="s">
        <v>3673</v>
      </c>
      <c r="D1" s="444" t="s">
        <v>3674</v>
      </c>
      <c r="E1" s="444" t="s">
        <v>1971</v>
      </c>
      <c r="F1" s="444" t="s">
        <v>1972</v>
      </c>
      <c r="G1" s="444" t="s">
        <v>3675</v>
      </c>
      <c r="H1" s="444" t="s">
        <v>1973</v>
      </c>
      <c r="I1" s="444" t="s">
        <v>1974</v>
      </c>
      <c r="J1" s="444" t="s">
        <v>3676</v>
      </c>
      <c r="K1" s="444" t="s">
        <v>3677</v>
      </c>
      <c r="L1" s="444" t="s">
        <v>3678</v>
      </c>
    </row>
    <row r="2" spans="1:12" x14ac:dyDescent="0.25">
      <c r="A2" s="445" t="s">
        <v>3252</v>
      </c>
      <c r="B2" s="445" t="s">
        <v>1983</v>
      </c>
      <c r="C2" s="445" t="s">
        <v>1979</v>
      </c>
      <c r="D2" s="445" t="s">
        <v>1980</v>
      </c>
      <c r="E2" s="445" t="s">
        <v>1975</v>
      </c>
      <c r="F2" s="445" t="s">
        <v>1976</v>
      </c>
      <c r="G2" s="445" t="s">
        <v>1981</v>
      </c>
      <c r="H2" s="445" t="s">
        <v>1984</v>
      </c>
      <c r="I2" s="445" t="s">
        <v>1985</v>
      </c>
      <c r="J2" s="445" t="s">
        <v>3253</v>
      </c>
      <c r="K2" s="445" t="s">
        <v>3254</v>
      </c>
      <c r="L2" t="s">
        <v>4100</v>
      </c>
    </row>
    <row r="3" spans="1:12" x14ac:dyDescent="0.25">
      <c r="A3" s="445" t="s">
        <v>3639</v>
      </c>
      <c r="B3" s="445" t="s">
        <v>1980</v>
      </c>
      <c r="C3" s="445" t="s">
        <v>1979</v>
      </c>
      <c r="D3" s="445" t="s">
        <v>1980</v>
      </c>
      <c r="E3" s="445" t="s">
        <v>1975</v>
      </c>
      <c r="F3" s="445" t="s">
        <v>1976</v>
      </c>
      <c r="G3" s="445" t="s">
        <v>1981</v>
      </c>
      <c r="H3" s="445" t="s">
        <v>1984</v>
      </c>
      <c r="I3" s="445" t="s">
        <v>1985</v>
      </c>
      <c r="J3" s="445" t="s">
        <v>3640</v>
      </c>
      <c r="K3" s="445" t="s">
        <v>3641</v>
      </c>
      <c r="L3" t="s">
        <v>4229</v>
      </c>
    </row>
    <row r="4" spans="1:12" x14ac:dyDescent="0.25">
      <c r="A4" s="445" t="s">
        <v>2364</v>
      </c>
      <c r="B4" s="445" t="s">
        <v>1983</v>
      </c>
      <c r="C4" s="445" t="s">
        <v>1979</v>
      </c>
      <c r="D4" s="445" t="s">
        <v>1980</v>
      </c>
      <c r="E4" s="445" t="s">
        <v>1975</v>
      </c>
      <c r="F4" s="445" t="s">
        <v>1976</v>
      </c>
      <c r="G4" s="445" t="s">
        <v>1981</v>
      </c>
      <c r="H4" s="445" t="s">
        <v>1984</v>
      </c>
      <c r="I4" s="445" t="s">
        <v>1985</v>
      </c>
      <c r="J4" s="445" t="s">
        <v>2365</v>
      </c>
      <c r="K4" s="445" t="s">
        <v>2366</v>
      </c>
      <c r="L4" t="s">
        <v>3804</v>
      </c>
    </row>
    <row r="5" spans="1:12" x14ac:dyDescent="0.25">
      <c r="A5" s="445" t="s">
        <v>2427</v>
      </c>
      <c r="B5" s="445" t="s">
        <v>1983</v>
      </c>
      <c r="C5" s="445" t="s">
        <v>1979</v>
      </c>
      <c r="D5" s="445" t="s">
        <v>1980</v>
      </c>
      <c r="E5" s="445" t="s">
        <v>1975</v>
      </c>
      <c r="F5" s="445" t="s">
        <v>1976</v>
      </c>
      <c r="G5" s="445" t="s">
        <v>1981</v>
      </c>
      <c r="H5" s="445" t="s">
        <v>1984</v>
      </c>
      <c r="I5" s="445" t="s">
        <v>1985</v>
      </c>
      <c r="J5" s="445" t="s">
        <v>2428</v>
      </c>
      <c r="K5" s="445" t="s">
        <v>2429</v>
      </c>
      <c r="L5" t="s">
        <v>3825</v>
      </c>
    </row>
    <row r="6" spans="1:12" x14ac:dyDescent="0.25">
      <c r="A6" s="445" t="s">
        <v>2367</v>
      </c>
      <c r="B6" s="445" t="s">
        <v>1983</v>
      </c>
      <c r="C6" s="445" t="s">
        <v>1979</v>
      </c>
      <c r="D6" s="445" t="s">
        <v>1980</v>
      </c>
      <c r="E6" s="445" t="s">
        <v>1975</v>
      </c>
      <c r="F6" s="445" t="s">
        <v>1976</v>
      </c>
      <c r="G6" s="445" t="s">
        <v>1981</v>
      </c>
      <c r="H6" s="445" t="s">
        <v>1984</v>
      </c>
      <c r="I6" s="445" t="s">
        <v>1985</v>
      </c>
      <c r="J6" s="445" t="s">
        <v>2368</v>
      </c>
      <c r="K6" s="445" t="s">
        <v>2369</v>
      </c>
      <c r="L6" t="s">
        <v>3805</v>
      </c>
    </row>
    <row r="7" spans="1:12" x14ac:dyDescent="0.25">
      <c r="A7" s="445" t="s">
        <v>3060</v>
      </c>
      <c r="B7" s="445" t="s">
        <v>1983</v>
      </c>
      <c r="C7" s="445" t="s">
        <v>1979</v>
      </c>
      <c r="D7" s="445" t="s">
        <v>1980</v>
      </c>
      <c r="E7" s="445" t="s">
        <v>1975</v>
      </c>
      <c r="F7" s="445" t="s">
        <v>1976</v>
      </c>
      <c r="G7" s="445" t="s">
        <v>1981</v>
      </c>
      <c r="H7" s="445" t="s">
        <v>1984</v>
      </c>
      <c r="I7" s="445" t="s">
        <v>1985</v>
      </c>
      <c r="J7" s="445" t="s">
        <v>3061</v>
      </c>
      <c r="K7" s="445" t="s">
        <v>3062</v>
      </c>
      <c r="L7" t="s">
        <v>4036</v>
      </c>
    </row>
    <row r="8" spans="1:12" x14ac:dyDescent="0.25">
      <c r="A8" s="445" t="s">
        <v>2820</v>
      </c>
      <c r="B8" s="445" t="s">
        <v>1983</v>
      </c>
      <c r="C8" s="445" t="s">
        <v>1979</v>
      </c>
      <c r="D8" s="445" t="s">
        <v>1980</v>
      </c>
      <c r="E8" s="445" t="s">
        <v>1975</v>
      </c>
      <c r="F8" s="445" t="s">
        <v>1976</v>
      </c>
      <c r="G8" s="445" t="s">
        <v>1981</v>
      </c>
      <c r="H8" s="445" t="s">
        <v>1984</v>
      </c>
      <c r="I8" s="445" t="s">
        <v>1985</v>
      </c>
      <c r="J8" s="445" t="s">
        <v>2821</v>
      </c>
      <c r="K8" s="445" t="s">
        <v>2822</v>
      </c>
      <c r="L8" t="s">
        <v>3956</v>
      </c>
    </row>
    <row r="9" spans="1:12" x14ac:dyDescent="0.25">
      <c r="A9" s="445" t="s">
        <v>3309</v>
      </c>
      <c r="B9" s="445" t="s">
        <v>1983</v>
      </c>
      <c r="C9" s="445" t="s">
        <v>1979</v>
      </c>
      <c r="D9" s="445" t="s">
        <v>1980</v>
      </c>
      <c r="E9" s="445" t="s">
        <v>1975</v>
      </c>
      <c r="F9" s="445" t="s">
        <v>1976</v>
      </c>
      <c r="G9" s="445" t="s">
        <v>1981</v>
      </c>
      <c r="H9" s="445" t="s">
        <v>1984</v>
      </c>
      <c r="I9" s="445" t="s">
        <v>1985</v>
      </c>
      <c r="J9" s="445" t="s">
        <v>3310</v>
      </c>
      <c r="K9" s="445" t="s">
        <v>3311</v>
      </c>
      <c r="L9" t="s">
        <v>4119</v>
      </c>
    </row>
    <row r="10" spans="1:12" x14ac:dyDescent="0.25">
      <c r="A10" s="445" t="s">
        <v>2856</v>
      </c>
      <c r="B10" s="445" t="s">
        <v>1983</v>
      </c>
      <c r="C10" s="445" t="s">
        <v>1979</v>
      </c>
      <c r="D10" s="445" t="s">
        <v>1980</v>
      </c>
      <c r="E10" s="445" t="s">
        <v>1975</v>
      </c>
      <c r="F10" s="445" t="s">
        <v>1976</v>
      </c>
      <c r="G10" s="445" t="s">
        <v>1981</v>
      </c>
      <c r="H10" s="445" t="s">
        <v>1984</v>
      </c>
      <c r="I10" s="445" t="s">
        <v>1985</v>
      </c>
      <c r="J10" s="445" t="s">
        <v>2857</v>
      </c>
      <c r="K10" s="445" t="s">
        <v>2858</v>
      </c>
      <c r="L10" t="s">
        <v>3968</v>
      </c>
    </row>
    <row r="11" spans="1:12" x14ac:dyDescent="0.25">
      <c r="A11" s="445" t="s">
        <v>2916</v>
      </c>
      <c r="B11" s="445" t="s">
        <v>1983</v>
      </c>
      <c r="C11" s="445" t="s">
        <v>1979</v>
      </c>
      <c r="D11" s="445" t="s">
        <v>1980</v>
      </c>
      <c r="E11" s="445" t="s">
        <v>1975</v>
      </c>
      <c r="F11" s="445" t="s">
        <v>1976</v>
      </c>
      <c r="G11" s="445" t="s">
        <v>1981</v>
      </c>
      <c r="H11" s="445" t="s">
        <v>1984</v>
      </c>
      <c r="I11" s="445" t="s">
        <v>1985</v>
      </c>
      <c r="J11" s="445" t="s">
        <v>2917</v>
      </c>
      <c r="K11" s="445" t="s">
        <v>2918</v>
      </c>
      <c r="L11" t="s">
        <v>3988</v>
      </c>
    </row>
    <row r="12" spans="1:12" x14ac:dyDescent="0.25">
      <c r="A12" s="445" t="s">
        <v>3336</v>
      </c>
      <c r="B12" s="445" t="s">
        <v>1983</v>
      </c>
      <c r="C12" s="445" t="s">
        <v>1979</v>
      </c>
      <c r="D12" s="445" t="s">
        <v>1980</v>
      </c>
      <c r="E12" s="445" t="s">
        <v>1975</v>
      </c>
      <c r="F12" s="445" t="s">
        <v>1976</v>
      </c>
      <c r="G12" s="445" t="s">
        <v>1981</v>
      </c>
      <c r="H12" s="445" t="s">
        <v>1984</v>
      </c>
      <c r="I12" s="445" t="s">
        <v>1985</v>
      </c>
      <c r="J12" s="445" t="s">
        <v>3337</v>
      </c>
      <c r="K12" s="445" t="s">
        <v>3338</v>
      </c>
      <c r="L12" t="s">
        <v>4128</v>
      </c>
    </row>
    <row r="13" spans="1:12" x14ac:dyDescent="0.25">
      <c r="A13" s="445" t="s">
        <v>2601</v>
      </c>
      <c r="B13" s="445" t="s">
        <v>1983</v>
      </c>
      <c r="C13" s="445" t="s">
        <v>1979</v>
      </c>
      <c r="D13" s="445" t="s">
        <v>1980</v>
      </c>
      <c r="E13" s="445" t="s">
        <v>1975</v>
      </c>
      <c r="F13" s="445" t="s">
        <v>1976</v>
      </c>
      <c r="G13" s="445" t="s">
        <v>1981</v>
      </c>
      <c r="H13" s="445" t="s">
        <v>1984</v>
      </c>
      <c r="I13" s="445" t="s">
        <v>1985</v>
      </c>
      <c r="J13" s="445" t="s">
        <v>2602</v>
      </c>
      <c r="K13" s="445" t="s">
        <v>2603</v>
      </c>
      <c r="L13" t="s">
        <v>3883</v>
      </c>
    </row>
    <row r="14" spans="1:12" x14ac:dyDescent="0.25">
      <c r="A14" s="445" t="s">
        <v>2260</v>
      </c>
      <c r="B14" s="445" t="s">
        <v>1983</v>
      </c>
      <c r="C14" s="445" t="s">
        <v>1979</v>
      </c>
      <c r="D14" s="445" t="s">
        <v>1980</v>
      </c>
      <c r="E14" s="445" t="s">
        <v>1975</v>
      </c>
      <c r="F14" s="445" t="s">
        <v>1976</v>
      </c>
      <c r="G14" s="445" t="s">
        <v>1981</v>
      </c>
      <c r="H14" s="445" t="s">
        <v>1984</v>
      </c>
      <c r="I14" s="445" t="s">
        <v>1985</v>
      </c>
      <c r="J14" s="445" t="s">
        <v>2261</v>
      </c>
      <c r="K14" s="445" t="s">
        <v>2262</v>
      </c>
      <c r="L14" t="s">
        <v>3770</v>
      </c>
    </row>
    <row r="15" spans="1:12" x14ac:dyDescent="0.25">
      <c r="A15" s="445" t="s">
        <v>2559</v>
      </c>
      <c r="B15" s="445" t="s">
        <v>1983</v>
      </c>
      <c r="C15" s="445" t="s">
        <v>1979</v>
      </c>
      <c r="D15" s="445" t="s">
        <v>1980</v>
      </c>
      <c r="E15" s="445" t="s">
        <v>1975</v>
      </c>
      <c r="F15" s="445" t="s">
        <v>1976</v>
      </c>
      <c r="G15" s="445" t="s">
        <v>1981</v>
      </c>
      <c r="H15" s="445" t="s">
        <v>1984</v>
      </c>
      <c r="I15" s="445" t="s">
        <v>1985</v>
      </c>
      <c r="J15" s="445" t="s">
        <v>2560</v>
      </c>
      <c r="K15" s="445" t="s">
        <v>2561</v>
      </c>
      <c r="L15" t="s">
        <v>3869</v>
      </c>
    </row>
    <row r="16" spans="1:12" x14ac:dyDescent="0.25">
      <c r="A16" s="445" t="s">
        <v>2919</v>
      </c>
      <c r="B16" s="445" t="s">
        <v>1983</v>
      </c>
      <c r="C16" s="445" t="s">
        <v>1979</v>
      </c>
      <c r="D16" s="445" t="s">
        <v>1980</v>
      </c>
      <c r="E16" s="445" t="s">
        <v>1975</v>
      </c>
      <c r="F16" s="445" t="s">
        <v>1976</v>
      </c>
      <c r="G16" s="445" t="s">
        <v>1981</v>
      </c>
      <c r="H16" s="445" t="s">
        <v>1984</v>
      </c>
      <c r="I16" s="445" t="s">
        <v>1985</v>
      </c>
      <c r="J16" s="445" t="s">
        <v>2920</v>
      </c>
      <c r="K16" s="445" t="s">
        <v>2921</v>
      </c>
      <c r="L16" t="s">
        <v>3989</v>
      </c>
    </row>
    <row r="17" spans="1:12" x14ac:dyDescent="0.25">
      <c r="A17" s="445" t="s">
        <v>2706</v>
      </c>
      <c r="B17" s="445" t="s">
        <v>1983</v>
      </c>
      <c r="C17" s="445" t="s">
        <v>1979</v>
      </c>
      <c r="D17" s="445" t="s">
        <v>1980</v>
      </c>
      <c r="E17" s="445" t="s">
        <v>1975</v>
      </c>
      <c r="F17" s="445" t="s">
        <v>1976</v>
      </c>
      <c r="G17" s="445" t="s">
        <v>1981</v>
      </c>
      <c r="H17" s="445" t="s">
        <v>1984</v>
      </c>
      <c r="I17" s="445" t="s">
        <v>1985</v>
      </c>
      <c r="J17" s="445" t="s">
        <v>2707</v>
      </c>
      <c r="K17" s="445" t="s">
        <v>2708</v>
      </c>
      <c r="L17" t="s">
        <v>3918</v>
      </c>
    </row>
    <row r="18" spans="1:12" x14ac:dyDescent="0.25">
      <c r="A18" s="445" t="s">
        <v>3381</v>
      </c>
      <c r="B18" s="445" t="s">
        <v>1983</v>
      </c>
      <c r="C18" s="445" t="s">
        <v>1979</v>
      </c>
      <c r="D18" s="445" t="s">
        <v>1980</v>
      </c>
      <c r="E18" s="445" t="s">
        <v>1975</v>
      </c>
      <c r="F18" s="445" t="s">
        <v>1976</v>
      </c>
      <c r="G18" s="445" t="s">
        <v>1981</v>
      </c>
      <c r="H18" s="445" t="s">
        <v>1984</v>
      </c>
      <c r="I18" s="445" t="s">
        <v>1985</v>
      </c>
      <c r="J18" s="445" t="s">
        <v>3382</v>
      </c>
      <c r="K18" s="445" t="s">
        <v>3383</v>
      </c>
      <c r="L18" t="s">
        <v>4143</v>
      </c>
    </row>
    <row r="19" spans="1:12" x14ac:dyDescent="0.25">
      <c r="A19" s="445" t="s">
        <v>3267</v>
      </c>
      <c r="B19" s="445" t="s">
        <v>1983</v>
      </c>
      <c r="C19" s="445" t="s">
        <v>1979</v>
      </c>
      <c r="D19" s="445" t="s">
        <v>1980</v>
      </c>
      <c r="E19" s="445" t="s">
        <v>1975</v>
      </c>
      <c r="F19" s="445" t="s">
        <v>1976</v>
      </c>
      <c r="G19" s="445" t="s">
        <v>1981</v>
      </c>
      <c r="H19" s="445" t="s">
        <v>1984</v>
      </c>
      <c r="I19" s="445" t="s">
        <v>1985</v>
      </c>
      <c r="J19" s="445" t="s">
        <v>3268</v>
      </c>
      <c r="K19" s="445" t="s">
        <v>3269</v>
      </c>
      <c r="L19" t="s">
        <v>4105</v>
      </c>
    </row>
    <row r="20" spans="1:12" x14ac:dyDescent="0.25">
      <c r="A20" s="445" t="s">
        <v>2457</v>
      </c>
      <c r="B20" s="445" t="s">
        <v>1983</v>
      </c>
      <c r="C20" s="445" t="s">
        <v>1979</v>
      </c>
      <c r="D20" s="445" t="s">
        <v>1980</v>
      </c>
      <c r="E20" s="445" t="s">
        <v>1975</v>
      </c>
      <c r="F20" s="445" t="s">
        <v>1976</v>
      </c>
      <c r="G20" s="445" t="s">
        <v>1981</v>
      </c>
      <c r="H20" s="445" t="s">
        <v>1984</v>
      </c>
      <c r="I20" s="445" t="s">
        <v>1985</v>
      </c>
      <c r="J20" s="445" t="s">
        <v>2458</v>
      </c>
      <c r="K20" s="445" t="s">
        <v>2459</v>
      </c>
      <c r="L20" t="s">
        <v>3835</v>
      </c>
    </row>
    <row r="21" spans="1:12" x14ac:dyDescent="0.25">
      <c r="A21" s="445" t="s">
        <v>3108</v>
      </c>
      <c r="B21" s="445" t="s">
        <v>1983</v>
      </c>
      <c r="C21" s="445" t="s">
        <v>1979</v>
      </c>
      <c r="D21" s="445" t="s">
        <v>1980</v>
      </c>
      <c r="E21" s="445" t="s">
        <v>1975</v>
      </c>
      <c r="F21" s="445" t="s">
        <v>1976</v>
      </c>
      <c r="G21" s="445" t="s">
        <v>1981</v>
      </c>
      <c r="H21" s="445" t="s">
        <v>1984</v>
      </c>
      <c r="I21" s="445" t="s">
        <v>1985</v>
      </c>
      <c r="J21" s="445" t="s">
        <v>3109</v>
      </c>
      <c r="K21" s="445" t="s">
        <v>3110</v>
      </c>
      <c r="L21" t="s">
        <v>4052</v>
      </c>
    </row>
    <row r="22" spans="1:12" x14ac:dyDescent="0.25">
      <c r="A22" s="445" t="s">
        <v>2475</v>
      </c>
      <c r="B22" s="445" t="s">
        <v>1983</v>
      </c>
      <c r="C22" s="445" t="s">
        <v>1979</v>
      </c>
      <c r="D22" s="445" t="s">
        <v>1980</v>
      </c>
      <c r="E22" s="445" t="s">
        <v>1975</v>
      </c>
      <c r="F22" s="445" t="s">
        <v>1976</v>
      </c>
      <c r="G22" s="445" t="s">
        <v>1981</v>
      </c>
      <c r="H22" s="445" t="s">
        <v>1984</v>
      </c>
      <c r="I22" s="445" t="s">
        <v>1985</v>
      </c>
      <c r="J22" s="445" t="s">
        <v>2476</v>
      </c>
      <c r="K22" s="445" t="s">
        <v>2477</v>
      </c>
      <c r="L22" t="s">
        <v>3841</v>
      </c>
    </row>
    <row r="23" spans="1:12" x14ac:dyDescent="0.25">
      <c r="A23" s="445" t="s">
        <v>2460</v>
      </c>
      <c r="B23" s="445" t="s">
        <v>1983</v>
      </c>
      <c r="C23" s="445" t="s">
        <v>1979</v>
      </c>
      <c r="D23" s="445" t="s">
        <v>1980</v>
      </c>
      <c r="E23" s="445" t="s">
        <v>1975</v>
      </c>
      <c r="F23" s="445" t="s">
        <v>1976</v>
      </c>
      <c r="G23" s="445" t="s">
        <v>1981</v>
      </c>
      <c r="H23" s="445" t="s">
        <v>1984</v>
      </c>
      <c r="I23" s="445" t="s">
        <v>1985</v>
      </c>
      <c r="J23" s="445" t="s">
        <v>2461</v>
      </c>
      <c r="K23" s="445" t="s">
        <v>2462</v>
      </c>
      <c r="L23" t="s">
        <v>3836</v>
      </c>
    </row>
    <row r="24" spans="1:12" x14ac:dyDescent="0.25">
      <c r="A24" s="445" t="s">
        <v>2901</v>
      </c>
      <c r="B24" s="445" t="s">
        <v>1983</v>
      </c>
      <c r="C24" s="445" t="s">
        <v>1979</v>
      </c>
      <c r="D24" s="445" t="s">
        <v>1980</v>
      </c>
      <c r="E24" s="445" t="s">
        <v>1975</v>
      </c>
      <c r="F24" s="445" t="s">
        <v>1976</v>
      </c>
      <c r="G24" s="445" t="s">
        <v>1981</v>
      </c>
      <c r="H24" s="445" t="s">
        <v>1984</v>
      </c>
      <c r="I24" s="445" t="s">
        <v>1985</v>
      </c>
      <c r="J24" s="445" t="s">
        <v>2902</v>
      </c>
      <c r="K24" s="445" t="s">
        <v>2903</v>
      </c>
      <c r="L24" t="s">
        <v>3983</v>
      </c>
    </row>
    <row r="25" spans="1:12" x14ac:dyDescent="0.25">
      <c r="A25" s="445" t="s">
        <v>3000</v>
      </c>
      <c r="B25" s="445" t="s">
        <v>1983</v>
      </c>
      <c r="C25" s="445" t="s">
        <v>1979</v>
      </c>
      <c r="D25" s="445" t="s">
        <v>1980</v>
      </c>
      <c r="E25" s="445" t="s">
        <v>1975</v>
      </c>
      <c r="F25" s="445" t="s">
        <v>1976</v>
      </c>
      <c r="G25" s="445" t="s">
        <v>1981</v>
      </c>
      <c r="H25" s="445" t="s">
        <v>1984</v>
      </c>
      <c r="I25" s="445" t="s">
        <v>1985</v>
      </c>
      <c r="J25" s="445" t="s">
        <v>3001</v>
      </c>
      <c r="K25" s="445" t="s">
        <v>3002</v>
      </c>
      <c r="L25" t="s">
        <v>4016</v>
      </c>
    </row>
    <row r="26" spans="1:12" x14ac:dyDescent="0.25">
      <c r="A26" s="445" t="s">
        <v>2081</v>
      </c>
      <c r="B26" s="445" t="s">
        <v>1983</v>
      </c>
      <c r="C26" s="445" t="s">
        <v>1979</v>
      </c>
      <c r="D26" s="445" t="s">
        <v>1980</v>
      </c>
      <c r="E26" s="445" t="s">
        <v>1975</v>
      </c>
      <c r="F26" s="445" t="s">
        <v>1976</v>
      </c>
      <c r="G26" s="445" t="s">
        <v>1981</v>
      </c>
      <c r="H26" s="445" t="s">
        <v>1984</v>
      </c>
      <c r="I26" s="445" t="s">
        <v>1985</v>
      </c>
      <c r="J26" s="445" t="s">
        <v>2082</v>
      </c>
      <c r="K26" s="445" t="s">
        <v>2083</v>
      </c>
      <c r="L26" t="s">
        <v>3711</v>
      </c>
    </row>
    <row r="27" spans="1:12" x14ac:dyDescent="0.25">
      <c r="A27" s="445" t="s">
        <v>2111</v>
      </c>
      <c r="B27" s="445" t="s">
        <v>1983</v>
      </c>
      <c r="C27" s="445" t="s">
        <v>1979</v>
      </c>
      <c r="D27" s="445" t="s">
        <v>1980</v>
      </c>
      <c r="E27" s="445" t="s">
        <v>1975</v>
      </c>
      <c r="F27" s="445" t="s">
        <v>1976</v>
      </c>
      <c r="G27" s="445" t="s">
        <v>1981</v>
      </c>
      <c r="H27" s="445" t="s">
        <v>1984</v>
      </c>
      <c r="I27" s="445" t="s">
        <v>1985</v>
      </c>
      <c r="J27" s="445" t="s">
        <v>2112</v>
      </c>
      <c r="K27" s="445" t="s">
        <v>2113</v>
      </c>
      <c r="L27" t="s">
        <v>3721</v>
      </c>
    </row>
    <row r="28" spans="1:12" x14ac:dyDescent="0.25">
      <c r="A28" s="445" t="s">
        <v>3129</v>
      </c>
      <c r="B28" s="445" t="s">
        <v>1983</v>
      </c>
      <c r="C28" s="445" t="s">
        <v>1979</v>
      </c>
      <c r="D28" s="445" t="s">
        <v>1980</v>
      </c>
      <c r="E28" s="445" t="s">
        <v>1975</v>
      </c>
      <c r="F28" s="445" t="s">
        <v>1976</v>
      </c>
      <c r="G28" s="445" t="s">
        <v>1981</v>
      </c>
      <c r="H28" s="445" t="s">
        <v>1984</v>
      </c>
      <c r="I28" s="445" t="s">
        <v>1985</v>
      </c>
      <c r="J28" s="445" t="s">
        <v>3130</v>
      </c>
      <c r="K28" s="445" t="s">
        <v>3131</v>
      </c>
      <c r="L28" t="s">
        <v>4059</v>
      </c>
    </row>
    <row r="29" spans="1:12" x14ac:dyDescent="0.25">
      <c r="A29" s="445" t="s">
        <v>2169</v>
      </c>
      <c r="B29" s="445" t="s">
        <v>1983</v>
      </c>
      <c r="C29" s="445" t="s">
        <v>1979</v>
      </c>
      <c r="D29" s="445" t="s">
        <v>1980</v>
      </c>
      <c r="E29" s="445" t="s">
        <v>1975</v>
      </c>
      <c r="F29" s="445" t="s">
        <v>1976</v>
      </c>
      <c r="G29" s="445" t="s">
        <v>1981</v>
      </c>
      <c r="H29" s="445" t="s">
        <v>1984</v>
      </c>
      <c r="I29" s="445" t="s">
        <v>1985</v>
      </c>
      <c r="J29" s="445" t="s">
        <v>2170</v>
      </c>
      <c r="K29" s="445" t="s">
        <v>2171</v>
      </c>
      <c r="L29" t="s">
        <v>3740</v>
      </c>
    </row>
    <row r="30" spans="1:12" x14ac:dyDescent="0.25">
      <c r="A30" s="445" t="s">
        <v>3465</v>
      </c>
      <c r="B30" s="445" t="s">
        <v>1980</v>
      </c>
      <c r="C30" s="445" t="s">
        <v>1979</v>
      </c>
      <c r="D30" s="445" t="s">
        <v>1980</v>
      </c>
      <c r="E30" s="445" t="s">
        <v>1975</v>
      </c>
      <c r="F30" s="445" t="s">
        <v>1977</v>
      </c>
      <c r="G30" s="445" t="s">
        <v>1981</v>
      </c>
      <c r="H30" s="445" t="s">
        <v>1984</v>
      </c>
      <c r="I30" s="445" t="s">
        <v>1985</v>
      </c>
      <c r="J30" s="445" t="s">
        <v>3466</v>
      </c>
      <c r="K30" s="445" t="s">
        <v>3467</v>
      </c>
      <c r="L30" t="s">
        <v>4171</v>
      </c>
    </row>
    <row r="31" spans="1:12" x14ac:dyDescent="0.25">
      <c r="A31" s="445" t="s">
        <v>3354</v>
      </c>
      <c r="B31" s="445" t="s">
        <v>1983</v>
      </c>
      <c r="C31" s="445" t="s">
        <v>1979</v>
      </c>
      <c r="D31" s="445" t="s">
        <v>1980</v>
      </c>
      <c r="E31" s="445" t="s">
        <v>1975</v>
      </c>
      <c r="F31" s="445" t="s">
        <v>1976</v>
      </c>
      <c r="G31" s="445" t="s">
        <v>1981</v>
      </c>
      <c r="H31" s="445" t="s">
        <v>1984</v>
      </c>
      <c r="I31" s="445" t="s">
        <v>1985</v>
      </c>
      <c r="J31" s="445" t="s">
        <v>3355</v>
      </c>
      <c r="K31" s="445" t="s">
        <v>3356</v>
      </c>
      <c r="L31" t="s">
        <v>4134</v>
      </c>
    </row>
    <row r="32" spans="1:12" x14ac:dyDescent="0.25">
      <c r="A32" s="445" t="s">
        <v>2409</v>
      </c>
      <c r="B32" s="445" t="s">
        <v>1983</v>
      </c>
      <c r="C32" s="445" t="s">
        <v>1979</v>
      </c>
      <c r="D32" s="445" t="s">
        <v>1980</v>
      </c>
      <c r="E32" s="445" t="s">
        <v>1975</v>
      </c>
      <c r="F32" s="445" t="s">
        <v>1976</v>
      </c>
      <c r="G32" s="445" t="s">
        <v>1981</v>
      </c>
      <c r="H32" s="445" t="s">
        <v>1984</v>
      </c>
      <c r="I32" s="445" t="s">
        <v>1985</v>
      </c>
      <c r="J32" s="445" t="s">
        <v>2410</v>
      </c>
      <c r="K32" s="445" t="s">
        <v>2411</v>
      </c>
      <c r="L32" t="s">
        <v>3819</v>
      </c>
    </row>
    <row r="33" spans="1:12" x14ac:dyDescent="0.25">
      <c r="A33" s="445" t="s">
        <v>2361</v>
      </c>
      <c r="B33" s="445" t="s">
        <v>1983</v>
      </c>
      <c r="C33" s="445" t="s">
        <v>1979</v>
      </c>
      <c r="D33" s="445" t="s">
        <v>1980</v>
      </c>
      <c r="E33" s="445" t="s">
        <v>1975</v>
      </c>
      <c r="F33" s="445" t="s">
        <v>1976</v>
      </c>
      <c r="G33" s="445" t="s">
        <v>1981</v>
      </c>
      <c r="H33" s="445" t="s">
        <v>1984</v>
      </c>
      <c r="I33" s="445" t="s">
        <v>1985</v>
      </c>
      <c r="J33" s="445" t="s">
        <v>2362</v>
      </c>
      <c r="K33" s="445" t="s">
        <v>2363</v>
      </c>
      <c r="L33" t="s">
        <v>3803</v>
      </c>
    </row>
    <row r="34" spans="1:12" x14ac:dyDescent="0.25">
      <c r="A34" s="445" t="s">
        <v>2835</v>
      </c>
      <c r="B34" s="445" t="s">
        <v>1983</v>
      </c>
      <c r="C34" s="445" t="s">
        <v>1979</v>
      </c>
      <c r="D34" s="445" t="s">
        <v>1980</v>
      </c>
      <c r="E34" s="445" t="s">
        <v>1975</v>
      </c>
      <c r="F34" s="445" t="s">
        <v>1976</v>
      </c>
      <c r="G34" s="445" t="s">
        <v>1981</v>
      </c>
      <c r="H34" s="445" t="s">
        <v>1984</v>
      </c>
      <c r="I34" s="445" t="s">
        <v>1985</v>
      </c>
      <c r="J34" s="445" t="s">
        <v>2836</v>
      </c>
      <c r="K34" s="445" t="s">
        <v>2837</v>
      </c>
      <c r="L34" t="s">
        <v>3961</v>
      </c>
    </row>
    <row r="35" spans="1:12" x14ac:dyDescent="0.25">
      <c r="A35" s="445" t="s">
        <v>2523</v>
      </c>
      <c r="B35" s="445" t="s">
        <v>1983</v>
      </c>
      <c r="C35" s="445" t="s">
        <v>1979</v>
      </c>
      <c r="D35" s="445" t="s">
        <v>1980</v>
      </c>
      <c r="E35" s="445" t="s">
        <v>1975</v>
      </c>
      <c r="F35" s="445" t="s">
        <v>1976</v>
      </c>
      <c r="G35" s="445" t="s">
        <v>1981</v>
      </c>
      <c r="H35" s="445" t="s">
        <v>1984</v>
      </c>
      <c r="I35" s="445" t="s">
        <v>1985</v>
      </c>
      <c r="J35" s="445" t="s">
        <v>2524</v>
      </c>
      <c r="K35" s="445" t="s">
        <v>2525</v>
      </c>
      <c r="L35" t="s">
        <v>3857</v>
      </c>
    </row>
    <row r="36" spans="1:12" x14ac:dyDescent="0.25">
      <c r="A36" s="445" t="s">
        <v>3396</v>
      </c>
      <c r="B36" s="445" t="s">
        <v>1983</v>
      </c>
      <c r="C36" s="445" t="s">
        <v>1979</v>
      </c>
      <c r="D36" s="445" t="s">
        <v>1980</v>
      </c>
      <c r="E36" s="445" t="s">
        <v>1975</v>
      </c>
      <c r="F36" s="445" t="s">
        <v>1976</v>
      </c>
      <c r="G36" s="445" t="s">
        <v>1981</v>
      </c>
      <c r="H36" s="445" t="s">
        <v>1984</v>
      </c>
      <c r="I36" s="445" t="s">
        <v>1985</v>
      </c>
      <c r="J36" s="445" t="s">
        <v>3397</v>
      </c>
      <c r="K36" s="445" t="s">
        <v>3398</v>
      </c>
      <c r="L36" t="s">
        <v>4148</v>
      </c>
    </row>
    <row r="37" spans="1:12" x14ac:dyDescent="0.25">
      <c r="A37" s="445" t="s">
        <v>3111</v>
      </c>
      <c r="B37" s="445" t="s">
        <v>1983</v>
      </c>
      <c r="C37" s="445" t="s">
        <v>1979</v>
      </c>
      <c r="D37" s="445" t="s">
        <v>1980</v>
      </c>
      <c r="E37" s="445" t="s">
        <v>1975</v>
      </c>
      <c r="F37" s="445" t="s">
        <v>1976</v>
      </c>
      <c r="G37" s="445" t="s">
        <v>1981</v>
      </c>
      <c r="H37" s="445" t="s">
        <v>1984</v>
      </c>
      <c r="I37" s="445" t="s">
        <v>1985</v>
      </c>
      <c r="J37" s="445" t="s">
        <v>3112</v>
      </c>
      <c r="K37" s="445" t="s">
        <v>3113</v>
      </c>
      <c r="L37" t="s">
        <v>4053</v>
      </c>
    </row>
    <row r="38" spans="1:12" x14ac:dyDescent="0.25">
      <c r="A38" s="445" t="s">
        <v>2769</v>
      </c>
      <c r="B38" s="445" t="s">
        <v>1983</v>
      </c>
      <c r="C38" s="445" t="s">
        <v>1979</v>
      </c>
      <c r="D38" s="445" t="s">
        <v>1980</v>
      </c>
      <c r="E38" s="445" t="s">
        <v>1975</v>
      </c>
      <c r="F38" s="445" t="s">
        <v>1976</v>
      </c>
      <c r="G38" s="445" t="s">
        <v>1981</v>
      </c>
      <c r="H38" s="445" t="s">
        <v>1984</v>
      </c>
      <c r="I38" s="445" t="s">
        <v>1985</v>
      </c>
      <c r="J38" s="445" t="s">
        <v>2770</v>
      </c>
      <c r="K38" s="445" t="s">
        <v>2771</v>
      </c>
      <c r="L38" t="s">
        <v>3939</v>
      </c>
    </row>
    <row r="39" spans="1:12" x14ac:dyDescent="0.25">
      <c r="A39" s="445" t="s">
        <v>2577</v>
      </c>
      <c r="B39" s="445" t="s">
        <v>1983</v>
      </c>
      <c r="C39" s="445" t="s">
        <v>1979</v>
      </c>
      <c r="D39" s="445" t="s">
        <v>1980</v>
      </c>
      <c r="E39" s="445" t="s">
        <v>1975</v>
      </c>
      <c r="F39" s="445" t="s">
        <v>1976</v>
      </c>
      <c r="G39" s="445" t="s">
        <v>1981</v>
      </c>
      <c r="H39" s="445" t="s">
        <v>1984</v>
      </c>
      <c r="I39" s="445" t="s">
        <v>1985</v>
      </c>
      <c r="J39" s="445" t="s">
        <v>2578</v>
      </c>
      <c r="K39" s="445" t="s">
        <v>2579</v>
      </c>
      <c r="L39" t="s">
        <v>3875</v>
      </c>
    </row>
    <row r="40" spans="1:12" x14ac:dyDescent="0.25">
      <c r="A40" s="445" t="s">
        <v>3342</v>
      </c>
      <c r="B40" s="445" t="s">
        <v>1983</v>
      </c>
      <c r="C40" s="445" t="s">
        <v>1979</v>
      </c>
      <c r="D40" s="445" t="s">
        <v>1980</v>
      </c>
      <c r="E40" s="445" t="s">
        <v>1975</v>
      </c>
      <c r="F40" s="445" t="s">
        <v>1976</v>
      </c>
      <c r="G40" s="445" t="s">
        <v>1981</v>
      </c>
      <c r="H40" s="445" t="s">
        <v>1984</v>
      </c>
      <c r="I40" s="445" t="s">
        <v>1985</v>
      </c>
      <c r="J40" s="445" t="s">
        <v>3343</v>
      </c>
      <c r="K40" s="445" t="s">
        <v>3344</v>
      </c>
      <c r="L40" t="s">
        <v>4130</v>
      </c>
    </row>
    <row r="41" spans="1:12" x14ac:dyDescent="0.25">
      <c r="A41" s="445" t="s">
        <v>2541</v>
      </c>
      <c r="B41" s="445" t="s">
        <v>1983</v>
      </c>
      <c r="C41" s="445" t="s">
        <v>1979</v>
      </c>
      <c r="D41" s="445" t="s">
        <v>1980</v>
      </c>
      <c r="E41" s="445" t="s">
        <v>1975</v>
      </c>
      <c r="F41" s="445" t="s">
        <v>1976</v>
      </c>
      <c r="G41" s="445" t="s">
        <v>1981</v>
      </c>
      <c r="H41" s="445" t="s">
        <v>1984</v>
      </c>
      <c r="I41" s="445" t="s">
        <v>1985</v>
      </c>
      <c r="J41" s="445" t="s">
        <v>2542</v>
      </c>
      <c r="K41" s="445" t="s">
        <v>2543</v>
      </c>
      <c r="L41" t="s">
        <v>3863</v>
      </c>
    </row>
    <row r="42" spans="1:12" x14ac:dyDescent="0.25">
      <c r="A42" s="445" t="s">
        <v>3378</v>
      </c>
      <c r="B42" s="445" t="s">
        <v>1983</v>
      </c>
      <c r="C42" s="445" t="s">
        <v>1979</v>
      </c>
      <c r="D42" s="445" t="s">
        <v>1980</v>
      </c>
      <c r="E42" s="445" t="s">
        <v>1975</v>
      </c>
      <c r="F42" s="445" t="s">
        <v>1976</v>
      </c>
      <c r="G42" s="445" t="s">
        <v>1981</v>
      </c>
      <c r="H42" s="445" t="s">
        <v>1984</v>
      </c>
      <c r="I42" s="445" t="s">
        <v>1985</v>
      </c>
      <c r="J42" s="445" t="s">
        <v>3379</v>
      </c>
      <c r="K42" s="445" t="s">
        <v>3380</v>
      </c>
      <c r="L42" t="s">
        <v>4142</v>
      </c>
    </row>
    <row r="43" spans="1:12" x14ac:dyDescent="0.25">
      <c r="A43" s="445" t="s">
        <v>2604</v>
      </c>
      <c r="B43" s="445" t="s">
        <v>1983</v>
      </c>
      <c r="C43" s="445" t="s">
        <v>1979</v>
      </c>
      <c r="D43" s="445" t="s">
        <v>1980</v>
      </c>
      <c r="E43" s="445" t="s">
        <v>1975</v>
      </c>
      <c r="F43" s="445" t="s">
        <v>1976</v>
      </c>
      <c r="G43" s="445" t="s">
        <v>1981</v>
      </c>
      <c r="H43" s="445" t="s">
        <v>1984</v>
      </c>
      <c r="I43" s="445" t="s">
        <v>1985</v>
      </c>
      <c r="J43" s="445" t="s">
        <v>2605</v>
      </c>
      <c r="K43" s="445" t="s">
        <v>2606</v>
      </c>
      <c r="L43" t="s">
        <v>3884</v>
      </c>
    </row>
    <row r="44" spans="1:12" x14ac:dyDescent="0.25">
      <c r="A44" s="445" t="s">
        <v>3150</v>
      </c>
      <c r="B44" s="445" t="s">
        <v>1983</v>
      </c>
      <c r="C44" s="445" t="s">
        <v>1979</v>
      </c>
      <c r="D44" s="445" t="s">
        <v>1980</v>
      </c>
      <c r="E44" s="445" t="s">
        <v>1975</v>
      </c>
      <c r="F44" s="445" t="s">
        <v>1976</v>
      </c>
      <c r="G44" s="445" t="s">
        <v>1981</v>
      </c>
      <c r="H44" s="445" t="s">
        <v>1984</v>
      </c>
      <c r="I44" s="445" t="s">
        <v>1985</v>
      </c>
      <c r="J44" s="445" t="s">
        <v>3151</v>
      </c>
      <c r="K44" s="445" t="s">
        <v>3152</v>
      </c>
      <c r="L44" t="s">
        <v>4066</v>
      </c>
    </row>
    <row r="45" spans="1:12" x14ac:dyDescent="0.25">
      <c r="A45" s="445" t="s">
        <v>3093</v>
      </c>
      <c r="B45" s="445" t="s">
        <v>1983</v>
      </c>
      <c r="C45" s="445" t="s">
        <v>1979</v>
      </c>
      <c r="D45" s="445" t="s">
        <v>1980</v>
      </c>
      <c r="E45" s="445" t="s">
        <v>1975</v>
      </c>
      <c r="F45" s="445" t="s">
        <v>1976</v>
      </c>
      <c r="G45" s="445" t="s">
        <v>1981</v>
      </c>
      <c r="H45" s="445" t="s">
        <v>1984</v>
      </c>
      <c r="I45" s="445" t="s">
        <v>1985</v>
      </c>
      <c r="J45" s="445" t="s">
        <v>3094</v>
      </c>
      <c r="K45" s="445" t="s">
        <v>3095</v>
      </c>
      <c r="L45" t="s">
        <v>4047</v>
      </c>
    </row>
    <row r="46" spans="1:12" x14ac:dyDescent="0.25">
      <c r="A46" s="445" t="s">
        <v>3198</v>
      </c>
      <c r="B46" s="445" t="s">
        <v>1983</v>
      </c>
      <c r="C46" s="445" t="s">
        <v>1979</v>
      </c>
      <c r="D46" s="445" t="s">
        <v>1980</v>
      </c>
      <c r="E46" s="445" t="s">
        <v>1975</v>
      </c>
      <c r="F46" s="445" t="s">
        <v>1976</v>
      </c>
      <c r="G46" s="445" t="s">
        <v>1981</v>
      </c>
      <c r="H46" s="445" t="s">
        <v>1984</v>
      </c>
      <c r="I46" s="445" t="s">
        <v>1985</v>
      </c>
      <c r="J46" s="445" t="s">
        <v>3199</v>
      </c>
      <c r="K46" s="445" t="s">
        <v>3200</v>
      </c>
      <c r="L46" t="s">
        <v>4082</v>
      </c>
    </row>
    <row r="47" spans="1:12" x14ac:dyDescent="0.25">
      <c r="A47" s="445" t="s">
        <v>3417</v>
      </c>
      <c r="B47" s="445" t="s">
        <v>1980</v>
      </c>
      <c r="C47" s="445" t="s">
        <v>1979</v>
      </c>
      <c r="D47" s="445" t="s">
        <v>1980</v>
      </c>
      <c r="E47" s="445" t="s">
        <v>1975</v>
      </c>
      <c r="F47" s="445" t="s">
        <v>1976</v>
      </c>
      <c r="G47" s="445" t="s">
        <v>1981</v>
      </c>
      <c r="H47" s="445" t="s">
        <v>1984</v>
      </c>
      <c r="I47" s="445" t="s">
        <v>1985</v>
      </c>
      <c r="J47" s="445" t="s">
        <v>3418</v>
      </c>
      <c r="K47" s="445" t="s">
        <v>3419</v>
      </c>
      <c r="L47" t="s">
        <v>4155</v>
      </c>
    </row>
    <row r="48" spans="1:12" x14ac:dyDescent="0.25">
      <c r="A48" s="445" t="s">
        <v>3081</v>
      </c>
      <c r="B48" s="445" t="s">
        <v>1983</v>
      </c>
      <c r="C48" s="445" t="s">
        <v>1979</v>
      </c>
      <c r="D48" s="445" t="s">
        <v>1980</v>
      </c>
      <c r="E48" s="445" t="s">
        <v>1975</v>
      </c>
      <c r="F48" s="445" t="s">
        <v>1976</v>
      </c>
      <c r="G48" s="445" t="s">
        <v>1981</v>
      </c>
      <c r="H48" s="445" t="s">
        <v>1984</v>
      </c>
      <c r="I48" s="445" t="s">
        <v>1985</v>
      </c>
      <c r="J48" s="445" t="s">
        <v>3082</v>
      </c>
      <c r="K48" s="445" t="s">
        <v>3083</v>
      </c>
      <c r="L48" t="s">
        <v>4043</v>
      </c>
    </row>
    <row r="49" spans="1:12" x14ac:dyDescent="0.25">
      <c r="A49" s="445" t="s">
        <v>2379</v>
      </c>
      <c r="B49" s="445" t="s">
        <v>1983</v>
      </c>
      <c r="C49" s="445" t="s">
        <v>1979</v>
      </c>
      <c r="D49" s="445" t="s">
        <v>1980</v>
      </c>
      <c r="E49" s="445" t="s">
        <v>1975</v>
      </c>
      <c r="F49" s="445" t="s">
        <v>1976</v>
      </c>
      <c r="G49" s="445" t="s">
        <v>1981</v>
      </c>
      <c r="H49" s="445" t="s">
        <v>1984</v>
      </c>
      <c r="I49" s="445" t="s">
        <v>1985</v>
      </c>
      <c r="J49" s="445" t="s">
        <v>2380</v>
      </c>
      <c r="K49" s="445" t="s">
        <v>2381</v>
      </c>
      <c r="L49" t="s">
        <v>3809</v>
      </c>
    </row>
    <row r="50" spans="1:12" x14ac:dyDescent="0.25">
      <c r="A50" s="445" t="s">
        <v>3225</v>
      </c>
      <c r="B50" s="445" t="s">
        <v>1983</v>
      </c>
      <c r="C50" s="445" t="s">
        <v>1979</v>
      </c>
      <c r="D50" s="445" t="s">
        <v>1980</v>
      </c>
      <c r="E50" s="445" t="s">
        <v>1975</v>
      </c>
      <c r="F50" s="445" t="s">
        <v>1976</v>
      </c>
      <c r="G50" s="445" t="s">
        <v>1981</v>
      </c>
      <c r="H50" s="445" t="s">
        <v>1984</v>
      </c>
      <c r="I50" s="445" t="s">
        <v>1985</v>
      </c>
      <c r="J50" s="445" t="s">
        <v>3226</v>
      </c>
      <c r="K50" s="445" t="s">
        <v>3227</v>
      </c>
      <c r="L50" t="s">
        <v>4091</v>
      </c>
    </row>
    <row r="51" spans="1:12" x14ac:dyDescent="0.25">
      <c r="A51" s="445" t="s">
        <v>3237</v>
      </c>
      <c r="B51" s="445" t="s">
        <v>1983</v>
      </c>
      <c r="C51" s="445" t="s">
        <v>1979</v>
      </c>
      <c r="D51" s="445" t="s">
        <v>1980</v>
      </c>
      <c r="E51" s="445" t="s">
        <v>1975</v>
      </c>
      <c r="F51" s="445" t="s">
        <v>1976</v>
      </c>
      <c r="G51" s="445" t="s">
        <v>1981</v>
      </c>
      <c r="H51" s="445" t="s">
        <v>1984</v>
      </c>
      <c r="I51" s="445" t="s">
        <v>1985</v>
      </c>
      <c r="J51" s="445" t="s">
        <v>3238</v>
      </c>
      <c r="K51" s="445" t="s">
        <v>3239</v>
      </c>
      <c r="L51" t="s">
        <v>4095</v>
      </c>
    </row>
    <row r="52" spans="1:12" x14ac:dyDescent="0.25">
      <c r="A52" s="445" t="s">
        <v>2934</v>
      </c>
      <c r="B52" s="445" t="s">
        <v>1983</v>
      </c>
      <c r="C52" s="445" t="s">
        <v>1979</v>
      </c>
      <c r="D52" s="445" t="s">
        <v>1980</v>
      </c>
      <c r="E52" s="445" t="s">
        <v>1975</v>
      </c>
      <c r="F52" s="445" t="s">
        <v>1976</v>
      </c>
      <c r="G52" s="445" t="s">
        <v>1981</v>
      </c>
      <c r="H52" s="445" t="s">
        <v>1984</v>
      </c>
      <c r="I52" s="445" t="s">
        <v>1985</v>
      </c>
      <c r="J52" s="445" t="s">
        <v>2935</v>
      </c>
      <c r="K52" s="445" t="s">
        <v>2936</v>
      </c>
      <c r="L52" t="s">
        <v>3994</v>
      </c>
    </row>
    <row r="53" spans="1:12" x14ac:dyDescent="0.25">
      <c r="A53" s="445" t="s">
        <v>2272</v>
      </c>
      <c r="B53" s="445" t="s">
        <v>1983</v>
      </c>
      <c r="C53" s="445" t="s">
        <v>1979</v>
      </c>
      <c r="D53" s="445" t="s">
        <v>1980</v>
      </c>
      <c r="E53" s="445" t="s">
        <v>1975</v>
      </c>
      <c r="F53" s="445" t="s">
        <v>1976</v>
      </c>
      <c r="G53" s="445" t="s">
        <v>1981</v>
      </c>
      <c r="H53" s="445" t="s">
        <v>1984</v>
      </c>
      <c r="I53" s="445" t="s">
        <v>1985</v>
      </c>
      <c r="J53" s="445" t="s">
        <v>2273</v>
      </c>
      <c r="K53" s="445" t="s">
        <v>2274</v>
      </c>
      <c r="L53" t="s">
        <v>3774</v>
      </c>
    </row>
    <row r="54" spans="1:12" x14ac:dyDescent="0.25">
      <c r="A54" s="445" t="s">
        <v>2664</v>
      </c>
      <c r="B54" s="445" t="s">
        <v>1983</v>
      </c>
      <c r="C54" s="445" t="s">
        <v>1979</v>
      </c>
      <c r="D54" s="445" t="s">
        <v>1980</v>
      </c>
      <c r="E54" s="445" t="s">
        <v>1975</v>
      </c>
      <c r="F54" s="445" t="s">
        <v>1976</v>
      </c>
      <c r="G54" s="445" t="s">
        <v>1981</v>
      </c>
      <c r="H54" s="445" t="s">
        <v>1984</v>
      </c>
      <c r="I54" s="445" t="s">
        <v>1985</v>
      </c>
      <c r="J54" s="445" t="s">
        <v>2665</v>
      </c>
      <c r="K54" s="445" t="s">
        <v>2666</v>
      </c>
      <c r="L54" t="s">
        <v>3904</v>
      </c>
    </row>
    <row r="55" spans="1:12" x14ac:dyDescent="0.25">
      <c r="A55" s="445" t="s">
        <v>2868</v>
      </c>
      <c r="B55" s="445" t="s">
        <v>1983</v>
      </c>
      <c r="C55" s="445" t="s">
        <v>1979</v>
      </c>
      <c r="D55" s="445" t="s">
        <v>1980</v>
      </c>
      <c r="E55" s="445" t="s">
        <v>1975</v>
      </c>
      <c r="F55" s="445" t="s">
        <v>1976</v>
      </c>
      <c r="G55" s="445" t="s">
        <v>1981</v>
      </c>
      <c r="H55" s="445" t="s">
        <v>1984</v>
      </c>
      <c r="I55" s="445" t="s">
        <v>1985</v>
      </c>
      <c r="J55" s="445" t="s">
        <v>2869</v>
      </c>
      <c r="K55" s="445" t="s">
        <v>2870</v>
      </c>
      <c r="L55" t="s">
        <v>3972</v>
      </c>
    </row>
    <row r="56" spans="1:12" x14ac:dyDescent="0.25">
      <c r="A56" s="445" t="s">
        <v>3525</v>
      </c>
      <c r="B56" s="445" t="s">
        <v>1980</v>
      </c>
      <c r="C56" s="445" t="s">
        <v>1979</v>
      </c>
      <c r="D56" s="445" t="s">
        <v>1980</v>
      </c>
      <c r="E56" s="445" t="s">
        <v>1975</v>
      </c>
      <c r="F56" s="445" t="s">
        <v>1976</v>
      </c>
      <c r="G56" s="445" t="s">
        <v>1981</v>
      </c>
      <c r="H56" s="445" t="s">
        <v>1984</v>
      </c>
      <c r="I56" s="445" t="s">
        <v>1985</v>
      </c>
      <c r="J56" s="445" t="s">
        <v>3526</v>
      </c>
      <c r="K56" s="445" t="s">
        <v>3527</v>
      </c>
      <c r="L56" t="s">
        <v>4191</v>
      </c>
    </row>
    <row r="57" spans="1:12" x14ac:dyDescent="0.25">
      <c r="A57" s="445" t="s">
        <v>2553</v>
      </c>
      <c r="B57" s="445" t="s">
        <v>1983</v>
      </c>
      <c r="C57" s="445" t="s">
        <v>1979</v>
      </c>
      <c r="D57" s="445" t="s">
        <v>1980</v>
      </c>
      <c r="E57" s="445" t="s">
        <v>1975</v>
      </c>
      <c r="F57" s="445" t="s">
        <v>1976</v>
      </c>
      <c r="G57" s="445" t="s">
        <v>1981</v>
      </c>
      <c r="H57" s="445" t="s">
        <v>1984</v>
      </c>
      <c r="I57" s="445" t="s">
        <v>1985</v>
      </c>
      <c r="J57" s="445" t="s">
        <v>2554</v>
      </c>
      <c r="K57" s="445" t="s">
        <v>2555</v>
      </c>
      <c r="L57" t="s">
        <v>3867</v>
      </c>
    </row>
    <row r="58" spans="1:12" x14ac:dyDescent="0.25">
      <c r="A58" s="445" t="s">
        <v>3507</v>
      </c>
      <c r="B58" s="445" t="s">
        <v>1980</v>
      </c>
      <c r="C58" s="445" t="s">
        <v>1979</v>
      </c>
      <c r="D58" s="445" t="s">
        <v>1980</v>
      </c>
      <c r="E58" s="445" t="s">
        <v>1975</v>
      </c>
      <c r="F58" s="445" t="s">
        <v>1976</v>
      </c>
      <c r="G58" s="445" t="s">
        <v>1981</v>
      </c>
      <c r="H58" s="445" t="s">
        <v>1984</v>
      </c>
      <c r="I58" s="445" t="s">
        <v>1985</v>
      </c>
      <c r="J58" s="445" t="s">
        <v>3508</v>
      </c>
      <c r="K58" s="445" t="s">
        <v>3509</v>
      </c>
      <c r="L58" t="s">
        <v>4185</v>
      </c>
    </row>
    <row r="59" spans="1:12" x14ac:dyDescent="0.25">
      <c r="A59" s="445" t="s">
        <v>2733</v>
      </c>
      <c r="B59" s="445" t="s">
        <v>1983</v>
      </c>
      <c r="C59" s="445" t="s">
        <v>1979</v>
      </c>
      <c r="D59" s="445" t="s">
        <v>1980</v>
      </c>
      <c r="E59" s="445" t="s">
        <v>1975</v>
      </c>
      <c r="F59" s="445" t="s">
        <v>1976</v>
      </c>
      <c r="G59" s="445" t="s">
        <v>1981</v>
      </c>
      <c r="H59" s="445" t="s">
        <v>1984</v>
      </c>
      <c r="I59" s="445" t="s">
        <v>1985</v>
      </c>
      <c r="J59" s="445" t="s">
        <v>2734</v>
      </c>
      <c r="K59" s="445" t="s">
        <v>2735</v>
      </c>
      <c r="L59" t="s">
        <v>3927</v>
      </c>
    </row>
    <row r="60" spans="1:12" x14ac:dyDescent="0.25">
      <c r="A60" s="445" t="s">
        <v>2382</v>
      </c>
      <c r="B60" s="445" t="s">
        <v>1983</v>
      </c>
      <c r="C60" s="445" t="s">
        <v>1979</v>
      </c>
      <c r="D60" s="445" t="s">
        <v>1980</v>
      </c>
      <c r="E60" s="445" t="s">
        <v>1975</v>
      </c>
      <c r="F60" s="445" t="s">
        <v>1976</v>
      </c>
      <c r="G60" s="445" t="s">
        <v>1981</v>
      </c>
      <c r="H60" s="445" t="s">
        <v>1984</v>
      </c>
      <c r="I60" s="445" t="s">
        <v>1985</v>
      </c>
      <c r="J60" s="445" t="s">
        <v>2383</v>
      </c>
      <c r="K60" s="445" t="s">
        <v>2384</v>
      </c>
      <c r="L60" t="s">
        <v>3810</v>
      </c>
    </row>
    <row r="61" spans="1:12" x14ac:dyDescent="0.25">
      <c r="A61" s="445" t="s">
        <v>3201</v>
      </c>
      <c r="B61" s="445" t="s">
        <v>1983</v>
      </c>
      <c r="C61" s="445" t="s">
        <v>1979</v>
      </c>
      <c r="D61" s="445" t="s">
        <v>1980</v>
      </c>
      <c r="E61" s="445" t="s">
        <v>1975</v>
      </c>
      <c r="F61" s="445" t="s">
        <v>1976</v>
      </c>
      <c r="G61" s="445" t="s">
        <v>1981</v>
      </c>
      <c r="H61" s="445" t="s">
        <v>1984</v>
      </c>
      <c r="I61" s="445" t="s">
        <v>1985</v>
      </c>
      <c r="J61" s="445" t="s">
        <v>3202</v>
      </c>
      <c r="K61" s="445" t="s">
        <v>3203</v>
      </c>
      <c r="L61" t="s">
        <v>4083</v>
      </c>
    </row>
    <row r="62" spans="1:12" x14ac:dyDescent="0.25">
      <c r="A62" s="445" t="s">
        <v>3663</v>
      </c>
      <c r="B62" s="445" t="s">
        <v>1980</v>
      </c>
      <c r="C62" s="445" t="s">
        <v>1979</v>
      </c>
      <c r="D62" s="445" t="s">
        <v>1980</v>
      </c>
      <c r="E62" s="445" t="s">
        <v>1975</v>
      </c>
      <c r="F62" s="445" t="s">
        <v>1976</v>
      </c>
      <c r="G62" s="445" t="s">
        <v>1981</v>
      </c>
      <c r="H62" s="445" t="s">
        <v>1984</v>
      </c>
      <c r="I62" s="445" t="s">
        <v>1985</v>
      </c>
      <c r="J62" s="445" t="s">
        <v>3664</v>
      </c>
      <c r="K62" s="445" t="s">
        <v>3665</v>
      </c>
      <c r="L62" t="s">
        <v>4237</v>
      </c>
    </row>
    <row r="63" spans="1:12" x14ac:dyDescent="0.25">
      <c r="A63" s="445" t="s">
        <v>2153</v>
      </c>
      <c r="B63" s="445" t="s">
        <v>1983</v>
      </c>
      <c r="C63" s="445" t="s">
        <v>1979</v>
      </c>
      <c r="D63" s="445" t="s">
        <v>1980</v>
      </c>
      <c r="E63" s="445" t="s">
        <v>1975</v>
      </c>
      <c r="F63" s="445" t="s">
        <v>1976</v>
      </c>
      <c r="G63" s="445" t="s">
        <v>1981</v>
      </c>
      <c r="H63" s="445" t="s">
        <v>1984</v>
      </c>
      <c r="I63" s="445" t="s">
        <v>1985</v>
      </c>
      <c r="J63" s="445" t="s">
        <v>2154</v>
      </c>
      <c r="K63" s="445" t="s">
        <v>2155</v>
      </c>
      <c r="L63" t="s">
        <v>3735</v>
      </c>
    </row>
    <row r="64" spans="1:12" x14ac:dyDescent="0.25">
      <c r="A64" s="445" t="s">
        <v>3432</v>
      </c>
      <c r="B64" s="445" t="s">
        <v>1980</v>
      </c>
      <c r="C64" s="445" t="s">
        <v>1979</v>
      </c>
      <c r="D64" s="445" t="s">
        <v>1980</v>
      </c>
      <c r="E64" s="445" t="s">
        <v>1975</v>
      </c>
      <c r="F64" s="445" t="s">
        <v>1977</v>
      </c>
      <c r="G64" s="445" t="s">
        <v>1981</v>
      </c>
      <c r="H64" s="445" t="s">
        <v>1984</v>
      </c>
      <c r="I64" s="445" t="s">
        <v>1985</v>
      </c>
      <c r="J64" s="445" t="s">
        <v>3433</v>
      </c>
      <c r="K64" s="445" t="s">
        <v>3434</v>
      </c>
      <c r="L64" t="s">
        <v>4160</v>
      </c>
    </row>
    <row r="65" spans="1:12" x14ac:dyDescent="0.25">
      <c r="A65" s="445" t="s">
        <v>2751</v>
      </c>
      <c r="B65" s="445" t="s">
        <v>1983</v>
      </c>
      <c r="C65" s="445" t="s">
        <v>1979</v>
      </c>
      <c r="D65" s="445" t="s">
        <v>1980</v>
      </c>
      <c r="E65" s="445" t="s">
        <v>1975</v>
      </c>
      <c r="F65" s="445" t="s">
        <v>1976</v>
      </c>
      <c r="G65" s="445" t="s">
        <v>1981</v>
      </c>
      <c r="H65" s="445" t="s">
        <v>1984</v>
      </c>
      <c r="I65" s="445" t="s">
        <v>1985</v>
      </c>
      <c r="J65" s="445" t="s">
        <v>2752</v>
      </c>
      <c r="K65" s="445" t="s">
        <v>2753</v>
      </c>
      <c r="L65" t="s">
        <v>3933</v>
      </c>
    </row>
    <row r="66" spans="1:12" x14ac:dyDescent="0.25">
      <c r="A66" s="445" t="s">
        <v>2163</v>
      </c>
      <c r="B66" s="445" t="s">
        <v>1983</v>
      </c>
      <c r="C66" s="445" t="s">
        <v>1979</v>
      </c>
      <c r="D66" s="445" t="s">
        <v>1980</v>
      </c>
      <c r="E66" s="445" t="s">
        <v>1975</v>
      </c>
      <c r="F66" s="445" t="s">
        <v>1976</v>
      </c>
      <c r="G66" s="445" t="s">
        <v>1981</v>
      </c>
      <c r="H66" s="445" t="s">
        <v>1984</v>
      </c>
      <c r="I66" s="445" t="s">
        <v>1985</v>
      </c>
      <c r="J66" s="445" t="s">
        <v>2164</v>
      </c>
      <c r="K66" s="445" t="s">
        <v>2165</v>
      </c>
      <c r="L66" t="s">
        <v>3738</v>
      </c>
    </row>
    <row r="67" spans="1:12" x14ac:dyDescent="0.25">
      <c r="A67" s="445" t="s">
        <v>2823</v>
      </c>
      <c r="B67" s="445" t="s">
        <v>1983</v>
      </c>
      <c r="C67" s="445" t="s">
        <v>1979</v>
      </c>
      <c r="D67" s="445" t="s">
        <v>1980</v>
      </c>
      <c r="E67" s="445" t="s">
        <v>1975</v>
      </c>
      <c r="F67" s="445" t="s">
        <v>1976</v>
      </c>
      <c r="G67" s="445" t="s">
        <v>1981</v>
      </c>
      <c r="H67" s="445" t="s">
        <v>1984</v>
      </c>
      <c r="I67" s="445" t="s">
        <v>1985</v>
      </c>
      <c r="J67" s="445" t="s">
        <v>2824</v>
      </c>
      <c r="K67" s="445" t="s">
        <v>2825</v>
      </c>
      <c r="L67" t="s">
        <v>3957</v>
      </c>
    </row>
    <row r="68" spans="1:12" x14ac:dyDescent="0.25">
      <c r="A68" s="445" t="s">
        <v>2331</v>
      </c>
      <c r="B68" s="445" t="s">
        <v>1983</v>
      </c>
      <c r="C68" s="445" t="s">
        <v>1979</v>
      </c>
      <c r="D68" s="445" t="s">
        <v>1980</v>
      </c>
      <c r="E68" s="445" t="s">
        <v>1975</v>
      </c>
      <c r="F68" s="445" t="s">
        <v>1976</v>
      </c>
      <c r="G68" s="445" t="s">
        <v>1981</v>
      </c>
      <c r="H68" s="445" t="s">
        <v>1984</v>
      </c>
      <c r="I68" s="445" t="s">
        <v>1985</v>
      </c>
      <c r="J68" s="445" t="s">
        <v>2332</v>
      </c>
      <c r="K68" s="445" t="s">
        <v>2333</v>
      </c>
      <c r="L68" t="s">
        <v>3793</v>
      </c>
    </row>
    <row r="69" spans="1:12" x14ac:dyDescent="0.25">
      <c r="A69" s="445" t="s">
        <v>3015</v>
      </c>
      <c r="B69" s="445" t="s">
        <v>1983</v>
      </c>
      <c r="C69" s="445" t="s">
        <v>1979</v>
      </c>
      <c r="D69" s="445" t="s">
        <v>1980</v>
      </c>
      <c r="E69" s="445" t="s">
        <v>1975</v>
      </c>
      <c r="F69" s="445" t="s">
        <v>1976</v>
      </c>
      <c r="G69" s="445" t="s">
        <v>1981</v>
      </c>
      <c r="H69" s="445" t="s">
        <v>1984</v>
      </c>
      <c r="I69" s="445" t="s">
        <v>1985</v>
      </c>
      <c r="J69" s="445" t="s">
        <v>3016</v>
      </c>
      <c r="K69" s="445" t="s">
        <v>3017</v>
      </c>
      <c r="L69" t="s">
        <v>4021</v>
      </c>
    </row>
    <row r="70" spans="1:12" x14ac:dyDescent="0.25">
      <c r="A70" s="445" t="s">
        <v>2412</v>
      </c>
      <c r="B70" s="445" t="s">
        <v>1983</v>
      </c>
      <c r="C70" s="445" t="s">
        <v>1979</v>
      </c>
      <c r="D70" s="445" t="s">
        <v>1980</v>
      </c>
      <c r="E70" s="445" t="s">
        <v>1975</v>
      </c>
      <c r="F70" s="445" t="s">
        <v>1976</v>
      </c>
      <c r="G70" s="445" t="s">
        <v>1981</v>
      </c>
      <c r="H70" s="445" t="s">
        <v>1984</v>
      </c>
      <c r="I70" s="445" t="s">
        <v>1985</v>
      </c>
      <c r="J70" s="445" t="s">
        <v>2413</v>
      </c>
      <c r="K70" s="445" t="s">
        <v>2414</v>
      </c>
      <c r="L70" t="s">
        <v>3820</v>
      </c>
    </row>
    <row r="71" spans="1:12" x14ac:dyDescent="0.25">
      <c r="A71" s="445" t="s">
        <v>3420</v>
      </c>
      <c r="B71" s="445" t="s">
        <v>1980</v>
      </c>
      <c r="C71" s="445" t="s">
        <v>1979</v>
      </c>
      <c r="D71" s="445" t="s">
        <v>1980</v>
      </c>
      <c r="E71" s="445" t="s">
        <v>1975</v>
      </c>
      <c r="F71" s="445" t="s">
        <v>1976</v>
      </c>
      <c r="G71" s="445" t="s">
        <v>1981</v>
      </c>
      <c r="H71" s="445" t="s">
        <v>1984</v>
      </c>
      <c r="I71" s="445" t="s">
        <v>1985</v>
      </c>
      <c r="J71" s="445" t="s">
        <v>3421</v>
      </c>
      <c r="K71" s="445" t="s">
        <v>3422</v>
      </c>
      <c r="L71" t="s">
        <v>4156</v>
      </c>
    </row>
    <row r="72" spans="1:12" x14ac:dyDescent="0.25">
      <c r="A72" s="445" t="s">
        <v>2598</v>
      </c>
      <c r="B72" s="445" t="s">
        <v>1983</v>
      </c>
      <c r="C72" s="445" t="s">
        <v>1979</v>
      </c>
      <c r="D72" s="445" t="s">
        <v>1980</v>
      </c>
      <c r="E72" s="445" t="s">
        <v>1975</v>
      </c>
      <c r="F72" s="445" t="s">
        <v>1976</v>
      </c>
      <c r="G72" s="445" t="s">
        <v>1981</v>
      </c>
      <c r="H72" s="445" t="s">
        <v>1984</v>
      </c>
      <c r="I72" s="445" t="s">
        <v>1985</v>
      </c>
      <c r="J72" s="445" t="s">
        <v>2599</v>
      </c>
      <c r="K72" s="445" t="s">
        <v>2600</v>
      </c>
      <c r="L72" t="s">
        <v>3882</v>
      </c>
    </row>
    <row r="73" spans="1:12" x14ac:dyDescent="0.25">
      <c r="A73" s="445" t="s">
        <v>2190</v>
      </c>
      <c r="B73" s="445" t="s">
        <v>1983</v>
      </c>
      <c r="C73" s="445" t="s">
        <v>1979</v>
      </c>
      <c r="D73" s="445" t="s">
        <v>1980</v>
      </c>
      <c r="E73" s="445" t="s">
        <v>1975</v>
      </c>
      <c r="F73" s="445" t="s">
        <v>1976</v>
      </c>
      <c r="G73" s="445" t="s">
        <v>1981</v>
      </c>
      <c r="H73" s="445" t="s">
        <v>1984</v>
      </c>
      <c r="I73" s="445" t="s">
        <v>1985</v>
      </c>
      <c r="J73" s="445" t="s">
        <v>2191</v>
      </c>
      <c r="K73" s="445" t="s">
        <v>2192</v>
      </c>
      <c r="L73" t="s">
        <v>3747</v>
      </c>
    </row>
    <row r="74" spans="1:12" x14ac:dyDescent="0.25">
      <c r="A74" s="445" t="s">
        <v>2024</v>
      </c>
      <c r="B74" s="445" t="s">
        <v>1983</v>
      </c>
      <c r="C74" s="445" t="s">
        <v>1979</v>
      </c>
      <c r="D74" s="445" t="s">
        <v>1980</v>
      </c>
      <c r="E74" s="445" t="s">
        <v>1975</v>
      </c>
      <c r="F74" s="445" t="s">
        <v>1976</v>
      </c>
      <c r="G74" s="445" t="s">
        <v>1981</v>
      </c>
      <c r="H74" s="445" t="s">
        <v>1984</v>
      </c>
      <c r="I74" s="445" t="s">
        <v>1985</v>
      </c>
      <c r="J74" s="445" t="s">
        <v>2025</v>
      </c>
      <c r="K74" s="445" t="s">
        <v>2026</v>
      </c>
      <c r="L74" t="s">
        <v>3692</v>
      </c>
    </row>
    <row r="75" spans="1:12" x14ac:dyDescent="0.25">
      <c r="A75" s="445" t="s">
        <v>2838</v>
      </c>
      <c r="B75" s="445" t="s">
        <v>1983</v>
      </c>
      <c r="C75" s="445" t="s">
        <v>1979</v>
      </c>
      <c r="D75" s="445" t="s">
        <v>1980</v>
      </c>
      <c r="E75" s="445" t="s">
        <v>1975</v>
      </c>
      <c r="F75" s="445" t="s">
        <v>1976</v>
      </c>
      <c r="G75" s="445" t="s">
        <v>1981</v>
      </c>
      <c r="H75" s="445" t="s">
        <v>1984</v>
      </c>
      <c r="I75" s="445" t="s">
        <v>1985</v>
      </c>
      <c r="J75" s="445" t="s">
        <v>2839</v>
      </c>
      <c r="K75" s="445" t="s">
        <v>2840</v>
      </c>
      <c r="L75" t="s">
        <v>3962</v>
      </c>
    </row>
    <row r="76" spans="1:12" x14ac:dyDescent="0.25">
      <c r="A76" s="445" t="s">
        <v>3414</v>
      </c>
      <c r="B76" s="445" t="s">
        <v>1980</v>
      </c>
      <c r="C76" s="445" t="s">
        <v>1979</v>
      </c>
      <c r="D76" s="445" t="s">
        <v>1980</v>
      </c>
      <c r="E76" s="445" t="s">
        <v>1975</v>
      </c>
      <c r="F76" s="445" t="s">
        <v>1976</v>
      </c>
      <c r="G76" s="445" t="s">
        <v>1981</v>
      </c>
      <c r="H76" s="445" t="s">
        <v>1984</v>
      </c>
      <c r="I76" s="445" t="s">
        <v>1985</v>
      </c>
      <c r="J76" s="445" t="s">
        <v>3415</v>
      </c>
      <c r="K76" s="445" t="s">
        <v>3416</v>
      </c>
      <c r="L76" t="s">
        <v>4154</v>
      </c>
    </row>
    <row r="77" spans="1:12" x14ac:dyDescent="0.25">
      <c r="A77" s="445" t="s">
        <v>2811</v>
      </c>
      <c r="B77" s="445" t="s">
        <v>1983</v>
      </c>
      <c r="C77" s="445" t="s">
        <v>1979</v>
      </c>
      <c r="D77" s="445" t="s">
        <v>1980</v>
      </c>
      <c r="E77" s="445" t="s">
        <v>1975</v>
      </c>
      <c r="F77" s="445" t="s">
        <v>1976</v>
      </c>
      <c r="G77" s="445" t="s">
        <v>1981</v>
      </c>
      <c r="H77" s="445" t="s">
        <v>1984</v>
      </c>
      <c r="I77" s="445" t="s">
        <v>1985</v>
      </c>
      <c r="J77" s="445" t="s">
        <v>2812</v>
      </c>
      <c r="K77" s="445" t="s">
        <v>2813</v>
      </c>
      <c r="L77" t="s">
        <v>3953</v>
      </c>
    </row>
    <row r="78" spans="1:12" x14ac:dyDescent="0.25">
      <c r="A78" s="445" t="s">
        <v>3120</v>
      </c>
      <c r="B78" s="445" t="s">
        <v>1983</v>
      </c>
      <c r="C78" s="445" t="s">
        <v>1979</v>
      </c>
      <c r="D78" s="445" t="s">
        <v>1980</v>
      </c>
      <c r="E78" s="445" t="s">
        <v>1975</v>
      </c>
      <c r="F78" s="445" t="s">
        <v>1976</v>
      </c>
      <c r="G78" s="445" t="s">
        <v>1981</v>
      </c>
      <c r="H78" s="445" t="s">
        <v>1984</v>
      </c>
      <c r="I78" s="445" t="s">
        <v>1985</v>
      </c>
      <c r="J78" s="445" t="s">
        <v>3121</v>
      </c>
      <c r="K78" s="445" t="s">
        <v>3122</v>
      </c>
      <c r="L78" t="s">
        <v>4056</v>
      </c>
    </row>
    <row r="79" spans="1:12" x14ac:dyDescent="0.25">
      <c r="A79" s="445" t="s">
        <v>3042</v>
      </c>
      <c r="B79" s="445" t="s">
        <v>1983</v>
      </c>
      <c r="C79" s="445" t="s">
        <v>1979</v>
      </c>
      <c r="D79" s="445" t="s">
        <v>1980</v>
      </c>
      <c r="E79" s="445" t="s">
        <v>1975</v>
      </c>
      <c r="F79" s="445" t="s">
        <v>1976</v>
      </c>
      <c r="G79" s="445" t="s">
        <v>1981</v>
      </c>
      <c r="H79" s="445" t="s">
        <v>1984</v>
      </c>
      <c r="I79" s="445" t="s">
        <v>1985</v>
      </c>
      <c r="J79" s="445" t="s">
        <v>3043</v>
      </c>
      <c r="K79" s="445" t="s">
        <v>3044</v>
      </c>
      <c r="L79" t="s">
        <v>4030</v>
      </c>
    </row>
    <row r="80" spans="1:12" x14ac:dyDescent="0.25">
      <c r="A80" s="445" t="s">
        <v>2925</v>
      </c>
      <c r="B80" s="445" t="s">
        <v>1983</v>
      </c>
      <c r="C80" s="445" t="s">
        <v>1979</v>
      </c>
      <c r="D80" s="445" t="s">
        <v>1980</v>
      </c>
      <c r="E80" s="445" t="s">
        <v>1975</v>
      </c>
      <c r="F80" s="445" t="s">
        <v>1976</v>
      </c>
      <c r="G80" s="445" t="s">
        <v>1981</v>
      </c>
      <c r="H80" s="445" t="s">
        <v>1984</v>
      </c>
      <c r="I80" s="445" t="s">
        <v>1985</v>
      </c>
      <c r="J80" s="445" t="s">
        <v>2926</v>
      </c>
      <c r="K80" s="445" t="s">
        <v>2927</v>
      </c>
      <c r="L80" t="s">
        <v>3991</v>
      </c>
    </row>
    <row r="81" spans="1:12" x14ac:dyDescent="0.25">
      <c r="A81" s="445" t="s">
        <v>3207</v>
      </c>
      <c r="B81" s="445" t="s">
        <v>1983</v>
      </c>
      <c r="C81" s="445" t="s">
        <v>1979</v>
      </c>
      <c r="D81" s="445" t="s">
        <v>1980</v>
      </c>
      <c r="E81" s="445" t="s">
        <v>1975</v>
      </c>
      <c r="F81" s="445" t="s">
        <v>1976</v>
      </c>
      <c r="G81" s="445" t="s">
        <v>1981</v>
      </c>
      <c r="H81" s="445" t="s">
        <v>1984</v>
      </c>
      <c r="I81" s="445" t="s">
        <v>1985</v>
      </c>
      <c r="J81" s="445" t="s">
        <v>3208</v>
      </c>
      <c r="K81" s="445" t="s">
        <v>3209</v>
      </c>
      <c r="L81" t="s">
        <v>4085</v>
      </c>
    </row>
    <row r="82" spans="1:12" x14ac:dyDescent="0.25">
      <c r="A82" s="445" t="s">
        <v>2760</v>
      </c>
      <c r="B82" s="445" t="s">
        <v>1983</v>
      </c>
      <c r="C82" s="445" t="s">
        <v>1979</v>
      </c>
      <c r="D82" s="445" t="s">
        <v>1980</v>
      </c>
      <c r="E82" s="445" t="s">
        <v>1975</v>
      </c>
      <c r="F82" s="445" t="s">
        <v>1976</v>
      </c>
      <c r="G82" s="445" t="s">
        <v>1981</v>
      </c>
      <c r="H82" s="445" t="s">
        <v>1984</v>
      </c>
      <c r="I82" s="445" t="s">
        <v>1985</v>
      </c>
      <c r="J82" s="445" t="s">
        <v>2761</v>
      </c>
      <c r="K82" s="445" t="s">
        <v>2762</v>
      </c>
      <c r="L82" t="s">
        <v>3936</v>
      </c>
    </row>
    <row r="83" spans="1:12" x14ac:dyDescent="0.25">
      <c r="A83" s="445" t="s">
        <v>2967</v>
      </c>
      <c r="B83" s="445" t="s">
        <v>1983</v>
      </c>
      <c r="C83" s="445" t="s">
        <v>1979</v>
      </c>
      <c r="D83" s="445" t="s">
        <v>1980</v>
      </c>
      <c r="E83" s="445" t="s">
        <v>1975</v>
      </c>
      <c r="F83" s="445" t="s">
        <v>1976</v>
      </c>
      <c r="G83" s="445" t="s">
        <v>1981</v>
      </c>
      <c r="H83" s="445" t="s">
        <v>1984</v>
      </c>
      <c r="I83" s="445" t="s">
        <v>1985</v>
      </c>
      <c r="J83" s="445" t="s">
        <v>2968</v>
      </c>
      <c r="K83" s="445" t="s">
        <v>2969</v>
      </c>
      <c r="L83" t="s">
        <v>4005</v>
      </c>
    </row>
    <row r="84" spans="1:12" x14ac:dyDescent="0.25">
      <c r="A84" s="445" t="s">
        <v>2084</v>
      </c>
      <c r="B84" s="445" t="s">
        <v>1983</v>
      </c>
      <c r="C84" s="445" t="s">
        <v>1979</v>
      </c>
      <c r="D84" s="445" t="s">
        <v>1980</v>
      </c>
      <c r="E84" s="445" t="s">
        <v>1975</v>
      </c>
      <c r="F84" s="445" t="s">
        <v>1976</v>
      </c>
      <c r="G84" s="445" t="s">
        <v>1981</v>
      </c>
      <c r="H84" s="445" t="s">
        <v>1984</v>
      </c>
      <c r="I84" s="445" t="s">
        <v>1985</v>
      </c>
      <c r="J84" s="445" t="s">
        <v>2085</v>
      </c>
      <c r="K84" s="445" t="s">
        <v>2086</v>
      </c>
      <c r="L84" t="s">
        <v>3712</v>
      </c>
    </row>
    <row r="85" spans="1:12" x14ac:dyDescent="0.25">
      <c r="A85" s="445" t="s">
        <v>2721</v>
      </c>
      <c r="B85" s="445" t="s">
        <v>1983</v>
      </c>
      <c r="C85" s="445" t="s">
        <v>1979</v>
      </c>
      <c r="D85" s="445" t="s">
        <v>1980</v>
      </c>
      <c r="E85" s="445" t="s">
        <v>1975</v>
      </c>
      <c r="F85" s="445" t="s">
        <v>1976</v>
      </c>
      <c r="G85" s="445" t="s">
        <v>1981</v>
      </c>
      <c r="H85" s="445" t="s">
        <v>1984</v>
      </c>
      <c r="I85" s="445" t="s">
        <v>1985</v>
      </c>
      <c r="J85" s="445" t="s">
        <v>2722</v>
      </c>
      <c r="K85" s="445" t="s">
        <v>2723</v>
      </c>
      <c r="L85" t="s">
        <v>3923</v>
      </c>
    </row>
    <row r="86" spans="1:12" x14ac:dyDescent="0.25">
      <c r="A86" s="445" t="s">
        <v>3612</v>
      </c>
      <c r="B86" s="445" t="s">
        <v>1980</v>
      </c>
      <c r="C86" s="445" t="s">
        <v>1979</v>
      </c>
      <c r="D86" s="445" t="s">
        <v>1980</v>
      </c>
      <c r="E86" s="445" t="s">
        <v>1975</v>
      </c>
      <c r="F86" s="445" t="s">
        <v>1976</v>
      </c>
      <c r="G86" s="445" t="s">
        <v>1981</v>
      </c>
      <c r="H86" s="445" t="s">
        <v>1984</v>
      </c>
      <c r="I86" s="445" t="s">
        <v>1985</v>
      </c>
      <c r="J86" s="445" t="s">
        <v>3613</v>
      </c>
      <c r="K86" s="445" t="s">
        <v>3614</v>
      </c>
      <c r="L86" t="s">
        <v>4220</v>
      </c>
    </row>
    <row r="87" spans="1:12" x14ac:dyDescent="0.25">
      <c r="A87" s="445" t="s">
        <v>2970</v>
      </c>
      <c r="B87" s="445" t="s">
        <v>1983</v>
      </c>
      <c r="C87" s="445" t="s">
        <v>1979</v>
      </c>
      <c r="D87" s="445" t="s">
        <v>1980</v>
      </c>
      <c r="E87" s="445" t="s">
        <v>1975</v>
      </c>
      <c r="F87" s="445" t="s">
        <v>1976</v>
      </c>
      <c r="G87" s="445" t="s">
        <v>1981</v>
      </c>
      <c r="H87" s="445" t="s">
        <v>1984</v>
      </c>
      <c r="I87" s="445" t="s">
        <v>1985</v>
      </c>
      <c r="J87" s="445" t="s">
        <v>2971</v>
      </c>
      <c r="K87" s="445" t="s">
        <v>2972</v>
      </c>
      <c r="L87" t="s">
        <v>4006</v>
      </c>
    </row>
    <row r="88" spans="1:12" x14ac:dyDescent="0.25">
      <c r="A88" s="445" t="s">
        <v>2652</v>
      </c>
      <c r="B88" s="445" t="s">
        <v>1983</v>
      </c>
      <c r="C88" s="445" t="s">
        <v>1979</v>
      </c>
      <c r="D88" s="445" t="s">
        <v>1980</v>
      </c>
      <c r="E88" s="445" t="s">
        <v>1975</v>
      </c>
      <c r="F88" s="445" t="s">
        <v>1976</v>
      </c>
      <c r="G88" s="445" t="s">
        <v>1981</v>
      </c>
      <c r="H88" s="445" t="s">
        <v>1984</v>
      </c>
      <c r="I88" s="445" t="s">
        <v>1985</v>
      </c>
      <c r="J88" s="445" t="s">
        <v>2653</v>
      </c>
      <c r="K88" s="445" t="s">
        <v>2654</v>
      </c>
      <c r="L88" t="s">
        <v>3900</v>
      </c>
    </row>
    <row r="89" spans="1:12" x14ac:dyDescent="0.25">
      <c r="A89" s="445" t="s">
        <v>2463</v>
      </c>
      <c r="B89" s="445" t="s">
        <v>1983</v>
      </c>
      <c r="C89" s="445" t="s">
        <v>1979</v>
      </c>
      <c r="D89" s="445" t="s">
        <v>1980</v>
      </c>
      <c r="E89" s="445" t="s">
        <v>1975</v>
      </c>
      <c r="F89" s="445" t="s">
        <v>1976</v>
      </c>
      <c r="G89" s="445" t="s">
        <v>1981</v>
      </c>
      <c r="H89" s="445" t="s">
        <v>1984</v>
      </c>
      <c r="I89" s="445" t="s">
        <v>1985</v>
      </c>
      <c r="J89" s="445" t="s">
        <v>2464</v>
      </c>
      <c r="K89" s="445" t="s">
        <v>2465</v>
      </c>
      <c r="L89" t="s">
        <v>3837</v>
      </c>
    </row>
    <row r="90" spans="1:12" x14ac:dyDescent="0.25">
      <c r="A90" s="445" t="s">
        <v>2781</v>
      </c>
      <c r="B90" s="445" t="s">
        <v>1983</v>
      </c>
      <c r="C90" s="445" t="s">
        <v>1979</v>
      </c>
      <c r="D90" s="445" t="s">
        <v>1980</v>
      </c>
      <c r="E90" s="445" t="s">
        <v>1975</v>
      </c>
      <c r="F90" s="445" t="s">
        <v>1976</v>
      </c>
      <c r="G90" s="445" t="s">
        <v>1981</v>
      </c>
      <c r="H90" s="445" t="s">
        <v>1984</v>
      </c>
      <c r="I90" s="445" t="s">
        <v>1985</v>
      </c>
      <c r="J90" s="445" t="s">
        <v>2782</v>
      </c>
      <c r="K90" s="445" t="s">
        <v>2783</v>
      </c>
      <c r="L90" t="s">
        <v>3943</v>
      </c>
    </row>
    <row r="91" spans="1:12" x14ac:dyDescent="0.25">
      <c r="A91" s="445" t="s">
        <v>3039</v>
      </c>
      <c r="B91" s="445" t="s">
        <v>1983</v>
      </c>
      <c r="C91" s="445" t="s">
        <v>1979</v>
      </c>
      <c r="D91" s="445" t="s">
        <v>1980</v>
      </c>
      <c r="E91" s="445" t="s">
        <v>1975</v>
      </c>
      <c r="F91" s="445" t="s">
        <v>1976</v>
      </c>
      <c r="G91" s="445" t="s">
        <v>1981</v>
      </c>
      <c r="H91" s="445" t="s">
        <v>1984</v>
      </c>
      <c r="I91" s="445" t="s">
        <v>1985</v>
      </c>
      <c r="J91" s="445" t="s">
        <v>3040</v>
      </c>
      <c r="K91" s="445" t="s">
        <v>3041</v>
      </c>
      <c r="L91" t="s">
        <v>4029</v>
      </c>
    </row>
    <row r="92" spans="1:12" x14ac:dyDescent="0.25">
      <c r="A92" s="445" t="s">
        <v>2640</v>
      </c>
      <c r="B92" s="445" t="s">
        <v>1983</v>
      </c>
      <c r="C92" s="445" t="s">
        <v>1979</v>
      </c>
      <c r="D92" s="445" t="s">
        <v>1980</v>
      </c>
      <c r="E92" s="445" t="s">
        <v>1975</v>
      </c>
      <c r="F92" s="445" t="s">
        <v>1976</v>
      </c>
      <c r="G92" s="445" t="s">
        <v>1981</v>
      </c>
      <c r="H92" s="445" t="s">
        <v>1984</v>
      </c>
      <c r="I92" s="445" t="s">
        <v>1985</v>
      </c>
      <c r="J92" s="445" t="s">
        <v>2641</v>
      </c>
      <c r="K92" s="445" t="s">
        <v>2642</v>
      </c>
      <c r="L92" t="s">
        <v>3896</v>
      </c>
    </row>
    <row r="93" spans="1:12" x14ac:dyDescent="0.25">
      <c r="A93" s="445" t="s">
        <v>2931</v>
      </c>
      <c r="B93" s="445" t="s">
        <v>1983</v>
      </c>
      <c r="C93" s="445" t="s">
        <v>1979</v>
      </c>
      <c r="D93" s="445" t="s">
        <v>1980</v>
      </c>
      <c r="E93" s="445" t="s">
        <v>1975</v>
      </c>
      <c r="F93" s="445" t="s">
        <v>1976</v>
      </c>
      <c r="G93" s="445" t="s">
        <v>1981</v>
      </c>
      <c r="H93" s="445" t="s">
        <v>1984</v>
      </c>
      <c r="I93" s="445" t="s">
        <v>1985</v>
      </c>
      <c r="J93" s="445" t="s">
        <v>2932</v>
      </c>
      <c r="K93" s="445" t="s">
        <v>2933</v>
      </c>
      <c r="L93" t="s">
        <v>3993</v>
      </c>
    </row>
    <row r="94" spans="1:12" x14ac:dyDescent="0.25">
      <c r="A94" s="445" t="s">
        <v>2871</v>
      </c>
      <c r="B94" s="445" t="s">
        <v>1983</v>
      </c>
      <c r="C94" s="445" t="s">
        <v>1979</v>
      </c>
      <c r="D94" s="445" t="s">
        <v>1980</v>
      </c>
      <c r="E94" s="445" t="s">
        <v>1975</v>
      </c>
      <c r="F94" s="445" t="s">
        <v>1976</v>
      </c>
      <c r="G94" s="445" t="s">
        <v>1981</v>
      </c>
      <c r="H94" s="445" t="s">
        <v>1984</v>
      </c>
      <c r="I94" s="445" t="s">
        <v>1985</v>
      </c>
      <c r="J94" s="445" t="s">
        <v>2872</v>
      </c>
      <c r="K94" s="445" t="s">
        <v>2873</v>
      </c>
      <c r="L94" t="s">
        <v>3973</v>
      </c>
    </row>
    <row r="95" spans="1:12" x14ac:dyDescent="0.25">
      <c r="A95" s="445" t="s">
        <v>2114</v>
      </c>
      <c r="B95" s="445" t="s">
        <v>1983</v>
      </c>
      <c r="C95" s="445" t="s">
        <v>1979</v>
      </c>
      <c r="D95" s="445" t="s">
        <v>1980</v>
      </c>
      <c r="E95" s="445" t="s">
        <v>1975</v>
      </c>
      <c r="F95" s="445" t="s">
        <v>1976</v>
      </c>
      <c r="G95" s="445" t="s">
        <v>1981</v>
      </c>
      <c r="H95" s="445" t="s">
        <v>1984</v>
      </c>
      <c r="I95" s="445" t="s">
        <v>1985</v>
      </c>
      <c r="J95" s="445" t="s">
        <v>2115</v>
      </c>
      <c r="K95" s="445" t="s">
        <v>2116</v>
      </c>
      <c r="L95" t="s">
        <v>3722</v>
      </c>
    </row>
    <row r="96" spans="1:12" x14ac:dyDescent="0.25">
      <c r="A96" s="445" t="s">
        <v>2120</v>
      </c>
      <c r="B96" s="445" t="s">
        <v>1983</v>
      </c>
      <c r="C96" s="445" t="s">
        <v>1979</v>
      </c>
      <c r="D96" s="445" t="s">
        <v>1980</v>
      </c>
      <c r="E96" s="445" t="s">
        <v>1975</v>
      </c>
      <c r="F96" s="445" t="s">
        <v>1976</v>
      </c>
      <c r="G96" s="445" t="s">
        <v>1981</v>
      </c>
      <c r="H96" s="445" t="s">
        <v>1984</v>
      </c>
      <c r="I96" s="445" t="s">
        <v>1985</v>
      </c>
      <c r="J96" s="445" t="s">
        <v>2121</v>
      </c>
      <c r="K96" s="445" t="s">
        <v>2122</v>
      </c>
      <c r="L96" t="s">
        <v>3724</v>
      </c>
    </row>
    <row r="97" spans="1:12" x14ac:dyDescent="0.25">
      <c r="A97" s="445" t="s">
        <v>3555</v>
      </c>
      <c r="B97" s="445" t="s">
        <v>1980</v>
      </c>
      <c r="C97" s="445" t="s">
        <v>1979</v>
      </c>
      <c r="D97" s="445" t="s">
        <v>1980</v>
      </c>
      <c r="E97" s="445" t="s">
        <v>1975</v>
      </c>
      <c r="F97" s="445" t="s">
        <v>1976</v>
      </c>
      <c r="G97" s="445" t="s">
        <v>1981</v>
      </c>
      <c r="H97" s="445" t="s">
        <v>1984</v>
      </c>
      <c r="I97" s="445" t="s">
        <v>1985</v>
      </c>
      <c r="J97" s="445" t="s">
        <v>3556</v>
      </c>
      <c r="K97" s="445" t="s">
        <v>3557</v>
      </c>
      <c r="L97" t="s">
        <v>4201</v>
      </c>
    </row>
    <row r="98" spans="1:12" x14ac:dyDescent="0.25">
      <c r="A98" s="445" t="s">
        <v>2715</v>
      </c>
      <c r="B98" s="445" t="s">
        <v>1983</v>
      </c>
      <c r="C98" s="445" t="s">
        <v>1979</v>
      </c>
      <c r="D98" s="445" t="s">
        <v>1980</v>
      </c>
      <c r="E98" s="445" t="s">
        <v>1975</v>
      </c>
      <c r="F98" s="445" t="s">
        <v>1976</v>
      </c>
      <c r="G98" s="445" t="s">
        <v>1981</v>
      </c>
      <c r="H98" s="445" t="s">
        <v>1984</v>
      </c>
      <c r="I98" s="445" t="s">
        <v>1985</v>
      </c>
      <c r="J98" s="445" t="s">
        <v>2716</v>
      </c>
      <c r="K98" s="445" t="s">
        <v>2717</v>
      </c>
      <c r="L98" t="s">
        <v>3921</v>
      </c>
    </row>
    <row r="99" spans="1:12" x14ac:dyDescent="0.25">
      <c r="A99" s="445" t="s">
        <v>3174</v>
      </c>
      <c r="B99" s="445" t="s">
        <v>1983</v>
      </c>
      <c r="C99" s="445" t="s">
        <v>1979</v>
      </c>
      <c r="D99" s="445" t="s">
        <v>1980</v>
      </c>
      <c r="E99" s="445" t="s">
        <v>1975</v>
      </c>
      <c r="F99" s="445" t="s">
        <v>1976</v>
      </c>
      <c r="G99" s="445" t="s">
        <v>1981</v>
      </c>
      <c r="H99" s="445" t="s">
        <v>1984</v>
      </c>
      <c r="I99" s="445" t="s">
        <v>1985</v>
      </c>
      <c r="J99" s="445" t="s">
        <v>3175</v>
      </c>
      <c r="K99" s="445" t="s">
        <v>3176</v>
      </c>
      <c r="L99" t="s">
        <v>4074</v>
      </c>
    </row>
    <row r="100" spans="1:12" x14ac:dyDescent="0.25">
      <c r="A100" s="445" t="s">
        <v>3258</v>
      </c>
      <c r="B100" s="445" t="s">
        <v>1983</v>
      </c>
      <c r="C100" s="445" t="s">
        <v>1979</v>
      </c>
      <c r="D100" s="445" t="s">
        <v>1980</v>
      </c>
      <c r="E100" s="445" t="s">
        <v>1975</v>
      </c>
      <c r="F100" s="445" t="s">
        <v>1976</v>
      </c>
      <c r="G100" s="445" t="s">
        <v>1981</v>
      </c>
      <c r="H100" s="445" t="s">
        <v>1984</v>
      </c>
      <c r="I100" s="445" t="s">
        <v>1985</v>
      </c>
      <c r="J100" s="445" t="s">
        <v>3259</v>
      </c>
      <c r="K100" s="445" t="s">
        <v>3260</v>
      </c>
      <c r="L100" t="s">
        <v>4102</v>
      </c>
    </row>
    <row r="101" spans="1:12" x14ac:dyDescent="0.25">
      <c r="A101" s="445" t="s">
        <v>2307</v>
      </c>
      <c r="B101" s="445" t="s">
        <v>1983</v>
      </c>
      <c r="C101" s="445" t="s">
        <v>1979</v>
      </c>
      <c r="D101" s="445" t="s">
        <v>1980</v>
      </c>
      <c r="E101" s="445" t="s">
        <v>1975</v>
      </c>
      <c r="F101" s="445" t="s">
        <v>1976</v>
      </c>
      <c r="G101" s="445" t="s">
        <v>1981</v>
      </c>
      <c r="H101" s="445" t="s">
        <v>1984</v>
      </c>
      <c r="I101" s="445" t="s">
        <v>1985</v>
      </c>
      <c r="J101" s="445" t="s">
        <v>2308</v>
      </c>
      <c r="K101" s="445" t="s">
        <v>2309</v>
      </c>
      <c r="L101" t="s">
        <v>3785</v>
      </c>
    </row>
    <row r="102" spans="1:12" x14ac:dyDescent="0.25">
      <c r="A102" s="445" t="s">
        <v>2069</v>
      </c>
      <c r="B102" s="445" t="s">
        <v>1983</v>
      </c>
      <c r="C102" s="445" t="s">
        <v>1979</v>
      </c>
      <c r="D102" s="445" t="s">
        <v>1980</v>
      </c>
      <c r="E102" s="445" t="s">
        <v>1975</v>
      </c>
      <c r="F102" s="445" t="s">
        <v>1976</v>
      </c>
      <c r="G102" s="445" t="s">
        <v>1981</v>
      </c>
      <c r="H102" s="445" t="s">
        <v>1984</v>
      </c>
      <c r="I102" s="445" t="s">
        <v>1985</v>
      </c>
      <c r="J102" s="445" t="s">
        <v>2070</v>
      </c>
      <c r="K102" s="445" t="s">
        <v>2071</v>
      </c>
      <c r="L102" t="s">
        <v>3707</v>
      </c>
    </row>
    <row r="103" spans="1:12" x14ac:dyDescent="0.25">
      <c r="A103" s="445" t="s">
        <v>2193</v>
      </c>
      <c r="B103" s="445" t="s">
        <v>1983</v>
      </c>
      <c r="C103" s="445" t="s">
        <v>1979</v>
      </c>
      <c r="D103" s="445" t="s">
        <v>1980</v>
      </c>
      <c r="E103" s="445" t="s">
        <v>1975</v>
      </c>
      <c r="F103" s="445" t="s">
        <v>1976</v>
      </c>
      <c r="G103" s="445" t="s">
        <v>1981</v>
      </c>
      <c r="H103" s="445" t="s">
        <v>1984</v>
      </c>
      <c r="I103" s="445" t="s">
        <v>1985</v>
      </c>
      <c r="J103" s="445" t="s">
        <v>2194</v>
      </c>
      <c r="K103" s="445" t="s">
        <v>2195</v>
      </c>
      <c r="L103" t="s">
        <v>3748</v>
      </c>
    </row>
    <row r="104" spans="1:12" x14ac:dyDescent="0.25">
      <c r="A104" s="445" t="s">
        <v>2478</v>
      </c>
      <c r="B104" s="445" t="s">
        <v>1983</v>
      </c>
      <c r="C104" s="445" t="s">
        <v>1979</v>
      </c>
      <c r="D104" s="445" t="s">
        <v>1980</v>
      </c>
      <c r="E104" s="445" t="s">
        <v>1975</v>
      </c>
      <c r="F104" s="445" t="s">
        <v>1976</v>
      </c>
      <c r="G104" s="445" t="s">
        <v>1981</v>
      </c>
      <c r="H104" s="445" t="s">
        <v>1984</v>
      </c>
      <c r="I104" s="445" t="s">
        <v>1985</v>
      </c>
      <c r="J104" s="445" t="s">
        <v>2479</v>
      </c>
      <c r="K104" s="445" t="s">
        <v>2480</v>
      </c>
      <c r="L104" t="s">
        <v>3842</v>
      </c>
    </row>
    <row r="105" spans="1:12" x14ac:dyDescent="0.25">
      <c r="A105" s="445" t="s">
        <v>3384</v>
      </c>
      <c r="B105" s="445" t="s">
        <v>1983</v>
      </c>
      <c r="C105" s="445" t="s">
        <v>1979</v>
      </c>
      <c r="D105" s="445" t="s">
        <v>1980</v>
      </c>
      <c r="E105" s="445" t="s">
        <v>1975</v>
      </c>
      <c r="F105" s="445" t="s">
        <v>1976</v>
      </c>
      <c r="G105" s="445" t="s">
        <v>1981</v>
      </c>
      <c r="H105" s="445" t="s">
        <v>1984</v>
      </c>
      <c r="I105" s="445" t="s">
        <v>1985</v>
      </c>
      <c r="J105" s="445" t="s">
        <v>3385</v>
      </c>
      <c r="K105" s="445" t="s">
        <v>3386</v>
      </c>
      <c r="L105" t="s">
        <v>4144</v>
      </c>
    </row>
    <row r="106" spans="1:12" x14ac:dyDescent="0.25">
      <c r="A106" s="445" t="s">
        <v>2946</v>
      </c>
      <c r="B106" s="445" t="s">
        <v>1983</v>
      </c>
      <c r="C106" s="445" t="s">
        <v>1979</v>
      </c>
      <c r="D106" s="445" t="s">
        <v>1980</v>
      </c>
      <c r="E106" s="445" t="s">
        <v>1975</v>
      </c>
      <c r="F106" s="445" t="s">
        <v>1976</v>
      </c>
      <c r="G106" s="445" t="s">
        <v>1981</v>
      </c>
      <c r="H106" s="445" t="s">
        <v>1984</v>
      </c>
      <c r="I106" s="445" t="s">
        <v>1985</v>
      </c>
      <c r="J106" s="445" t="s">
        <v>2947</v>
      </c>
      <c r="K106" s="445" t="s">
        <v>2948</v>
      </c>
      <c r="L106" t="s">
        <v>3998</v>
      </c>
    </row>
    <row r="107" spans="1:12" x14ac:dyDescent="0.25">
      <c r="A107" s="445" t="s">
        <v>3576</v>
      </c>
      <c r="B107" s="445" t="s">
        <v>1980</v>
      </c>
      <c r="C107" s="445" t="s">
        <v>1979</v>
      </c>
      <c r="D107" s="445" t="s">
        <v>1980</v>
      </c>
      <c r="E107" s="445" t="s">
        <v>1975</v>
      </c>
      <c r="F107" s="445" t="s">
        <v>1976</v>
      </c>
      <c r="G107" s="445" t="s">
        <v>1981</v>
      </c>
      <c r="H107" s="445" t="s">
        <v>1984</v>
      </c>
      <c r="I107" s="445" t="s">
        <v>1985</v>
      </c>
      <c r="J107" s="445" t="s">
        <v>3577</v>
      </c>
      <c r="K107" s="445" t="s">
        <v>3578</v>
      </c>
      <c r="L107" t="s">
        <v>4208</v>
      </c>
    </row>
    <row r="108" spans="1:12" x14ac:dyDescent="0.25">
      <c r="A108" s="445" t="s">
        <v>2278</v>
      </c>
      <c r="B108" s="445" t="s">
        <v>1983</v>
      </c>
      <c r="C108" s="445" t="s">
        <v>1979</v>
      </c>
      <c r="D108" s="445" t="s">
        <v>1980</v>
      </c>
      <c r="E108" s="445" t="s">
        <v>1975</v>
      </c>
      <c r="F108" s="445" t="s">
        <v>1976</v>
      </c>
      <c r="G108" s="445" t="s">
        <v>1981</v>
      </c>
      <c r="H108" s="445" t="s">
        <v>1984</v>
      </c>
      <c r="I108" s="445" t="s">
        <v>1985</v>
      </c>
      <c r="J108" s="445" t="s">
        <v>2279</v>
      </c>
      <c r="K108" s="445" t="s">
        <v>2280</v>
      </c>
      <c r="L108" t="s">
        <v>3776</v>
      </c>
    </row>
    <row r="109" spans="1:12" x14ac:dyDescent="0.25">
      <c r="A109" s="445" t="s">
        <v>2646</v>
      </c>
      <c r="B109" s="445" t="s">
        <v>1983</v>
      </c>
      <c r="C109" s="445" t="s">
        <v>1979</v>
      </c>
      <c r="D109" s="445" t="s">
        <v>1980</v>
      </c>
      <c r="E109" s="445" t="s">
        <v>1975</v>
      </c>
      <c r="F109" s="445" t="s">
        <v>1976</v>
      </c>
      <c r="G109" s="445" t="s">
        <v>1981</v>
      </c>
      <c r="H109" s="445" t="s">
        <v>1984</v>
      </c>
      <c r="I109" s="445" t="s">
        <v>1985</v>
      </c>
      <c r="J109" s="445" t="s">
        <v>2647</v>
      </c>
      <c r="K109" s="445" t="s">
        <v>2648</v>
      </c>
      <c r="L109" t="s">
        <v>3898</v>
      </c>
    </row>
    <row r="110" spans="1:12" x14ac:dyDescent="0.25">
      <c r="A110" s="445" t="s">
        <v>3558</v>
      </c>
      <c r="B110" s="445" t="s">
        <v>1980</v>
      </c>
      <c r="C110" s="445" t="s">
        <v>1979</v>
      </c>
      <c r="D110" s="445" t="s">
        <v>1980</v>
      </c>
      <c r="E110" s="445" t="s">
        <v>1975</v>
      </c>
      <c r="F110" s="445" t="s">
        <v>1976</v>
      </c>
      <c r="G110" s="445" t="s">
        <v>1981</v>
      </c>
      <c r="H110" s="445" t="s">
        <v>1984</v>
      </c>
      <c r="I110" s="445" t="s">
        <v>1985</v>
      </c>
      <c r="J110" s="445" t="s">
        <v>3559</v>
      </c>
      <c r="K110" s="445" t="s">
        <v>3560</v>
      </c>
      <c r="L110" t="s">
        <v>4202</v>
      </c>
    </row>
    <row r="111" spans="1:12" x14ac:dyDescent="0.25">
      <c r="A111" s="445" t="s">
        <v>2009</v>
      </c>
      <c r="B111" s="445" t="s">
        <v>1983</v>
      </c>
      <c r="C111" s="445" t="s">
        <v>1979</v>
      </c>
      <c r="D111" s="445" t="s">
        <v>1980</v>
      </c>
      <c r="E111" s="445" t="s">
        <v>1975</v>
      </c>
      <c r="F111" s="445" t="s">
        <v>1976</v>
      </c>
      <c r="G111" s="445" t="s">
        <v>1981</v>
      </c>
      <c r="H111" s="445" t="s">
        <v>1984</v>
      </c>
      <c r="I111" s="445" t="s">
        <v>1985</v>
      </c>
      <c r="J111" s="445" t="s">
        <v>2010</v>
      </c>
      <c r="K111" s="445" t="s">
        <v>2011</v>
      </c>
      <c r="L111" t="s">
        <v>3687</v>
      </c>
    </row>
    <row r="112" spans="1:12" x14ac:dyDescent="0.25">
      <c r="A112" s="445" t="s">
        <v>2045</v>
      </c>
      <c r="B112" s="445" t="s">
        <v>1983</v>
      </c>
      <c r="C112" s="445" t="s">
        <v>1979</v>
      </c>
      <c r="D112" s="445" t="s">
        <v>1980</v>
      </c>
      <c r="E112" s="445" t="s">
        <v>1975</v>
      </c>
      <c r="F112" s="445" t="s">
        <v>1976</v>
      </c>
      <c r="G112" s="445" t="s">
        <v>1981</v>
      </c>
      <c r="H112" s="445" t="s">
        <v>1984</v>
      </c>
      <c r="I112" s="445" t="s">
        <v>1985</v>
      </c>
      <c r="J112" s="445" t="s">
        <v>2046</v>
      </c>
      <c r="K112" s="445" t="s">
        <v>2047</v>
      </c>
      <c r="L112" t="s">
        <v>3699</v>
      </c>
    </row>
    <row r="113" spans="1:12" x14ac:dyDescent="0.25">
      <c r="A113" s="445" t="s">
        <v>2778</v>
      </c>
      <c r="B113" s="445" t="s">
        <v>1983</v>
      </c>
      <c r="C113" s="445" t="s">
        <v>1979</v>
      </c>
      <c r="D113" s="445" t="s">
        <v>1980</v>
      </c>
      <c r="E113" s="445" t="s">
        <v>1975</v>
      </c>
      <c r="F113" s="445" t="s">
        <v>1976</v>
      </c>
      <c r="G113" s="445" t="s">
        <v>1981</v>
      </c>
      <c r="H113" s="445" t="s">
        <v>1984</v>
      </c>
      <c r="I113" s="445" t="s">
        <v>1985</v>
      </c>
      <c r="J113" s="445" t="s">
        <v>2779</v>
      </c>
      <c r="K113" s="445" t="s">
        <v>2780</v>
      </c>
      <c r="L113" t="s">
        <v>3942</v>
      </c>
    </row>
    <row r="114" spans="1:12" x14ac:dyDescent="0.25">
      <c r="A114" s="445" t="s">
        <v>2832</v>
      </c>
      <c r="B114" s="445" t="s">
        <v>1983</v>
      </c>
      <c r="C114" s="445" t="s">
        <v>1979</v>
      </c>
      <c r="D114" s="445" t="s">
        <v>1980</v>
      </c>
      <c r="E114" s="445" t="s">
        <v>1975</v>
      </c>
      <c r="F114" s="445" t="s">
        <v>1976</v>
      </c>
      <c r="G114" s="445" t="s">
        <v>1981</v>
      </c>
      <c r="H114" s="445" t="s">
        <v>1984</v>
      </c>
      <c r="I114" s="445" t="s">
        <v>1985</v>
      </c>
      <c r="J114" s="445" t="s">
        <v>2833</v>
      </c>
      <c r="K114" s="445" t="s">
        <v>2834</v>
      </c>
      <c r="L114" t="s">
        <v>3960</v>
      </c>
    </row>
    <row r="115" spans="1:12" x14ac:dyDescent="0.25">
      <c r="A115" s="445" t="s">
        <v>2096</v>
      </c>
      <c r="B115" s="445" t="s">
        <v>1983</v>
      </c>
      <c r="C115" s="445" t="s">
        <v>1979</v>
      </c>
      <c r="D115" s="445" t="s">
        <v>1980</v>
      </c>
      <c r="E115" s="445" t="s">
        <v>1975</v>
      </c>
      <c r="F115" s="445" t="s">
        <v>1976</v>
      </c>
      <c r="G115" s="445" t="s">
        <v>1981</v>
      </c>
      <c r="H115" s="445" t="s">
        <v>1984</v>
      </c>
      <c r="I115" s="445" t="s">
        <v>1985</v>
      </c>
      <c r="J115" s="445" t="s">
        <v>2097</v>
      </c>
      <c r="K115" s="445" t="s">
        <v>2098</v>
      </c>
      <c r="L115" t="s">
        <v>3716</v>
      </c>
    </row>
    <row r="116" spans="1:12" x14ac:dyDescent="0.25">
      <c r="A116" s="445" t="s">
        <v>2212</v>
      </c>
      <c r="B116" s="445" t="s">
        <v>1983</v>
      </c>
      <c r="C116" s="445" t="s">
        <v>1979</v>
      </c>
      <c r="D116" s="445" t="s">
        <v>1980</v>
      </c>
      <c r="E116" s="445" t="s">
        <v>1975</v>
      </c>
      <c r="F116" s="445" t="s">
        <v>1976</v>
      </c>
      <c r="G116" s="445" t="s">
        <v>1981</v>
      </c>
      <c r="H116" s="445" t="s">
        <v>1984</v>
      </c>
      <c r="I116" s="445" t="s">
        <v>1985</v>
      </c>
      <c r="J116" s="445" t="s">
        <v>2213</v>
      </c>
      <c r="K116" s="445" t="s">
        <v>2214</v>
      </c>
      <c r="L116" t="s">
        <v>3754</v>
      </c>
    </row>
    <row r="117" spans="1:12" x14ac:dyDescent="0.25">
      <c r="A117" s="445" t="s">
        <v>2439</v>
      </c>
      <c r="B117" s="445" t="s">
        <v>1983</v>
      </c>
      <c r="C117" s="445" t="s">
        <v>1979</v>
      </c>
      <c r="D117" s="445" t="s">
        <v>1980</v>
      </c>
      <c r="E117" s="445" t="s">
        <v>1975</v>
      </c>
      <c r="F117" s="445" t="s">
        <v>1976</v>
      </c>
      <c r="G117" s="445" t="s">
        <v>1981</v>
      </c>
      <c r="H117" s="445" t="s">
        <v>1984</v>
      </c>
      <c r="I117" s="445" t="s">
        <v>1985</v>
      </c>
      <c r="J117" s="445" t="s">
        <v>2440</v>
      </c>
      <c r="K117" s="445" t="s">
        <v>2441</v>
      </c>
      <c r="L117" t="s">
        <v>3829</v>
      </c>
    </row>
    <row r="118" spans="1:12" x14ac:dyDescent="0.25">
      <c r="A118" s="445" t="s">
        <v>2042</v>
      </c>
      <c r="B118" s="445" t="s">
        <v>1983</v>
      </c>
      <c r="C118" s="445" t="s">
        <v>1979</v>
      </c>
      <c r="D118" s="445" t="s">
        <v>1980</v>
      </c>
      <c r="E118" s="445" t="s">
        <v>1975</v>
      </c>
      <c r="F118" s="445" t="s">
        <v>1976</v>
      </c>
      <c r="G118" s="445" t="s">
        <v>1981</v>
      </c>
      <c r="H118" s="445" t="s">
        <v>1984</v>
      </c>
      <c r="I118" s="445" t="s">
        <v>1985</v>
      </c>
      <c r="J118" s="445" t="s">
        <v>2043</v>
      </c>
      <c r="K118" s="445" t="s">
        <v>2044</v>
      </c>
      <c r="L118" t="s">
        <v>3698</v>
      </c>
    </row>
    <row r="119" spans="1:12" x14ac:dyDescent="0.25">
      <c r="A119" s="445" t="s">
        <v>3009</v>
      </c>
      <c r="B119" s="445" t="s">
        <v>1983</v>
      </c>
      <c r="C119" s="445" t="s">
        <v>1979</v>
      </c>
      <c r="D119" s="445" t="s">
        <v>1980</v>
      </c>
      <c r="E119" s="445" t="s">
        <v>1975</v>
      </c>
      <c r="F119" s="445" t="s">
        <v>1976</v>
      </c>
      <c r="G119" s="445" t="s">
        <v>1981</v>
      </c>
      <c r="H119" s="445" t="s">
        <v>1984</v>
      </c>
      <c r="I119" s="445" t="s">
        <v>1985</v>
      </c>
      <c r="J119" s="445" t="s">
        <v>3010</v>
      </c>
      <c r="K119" s="445" t="s">
        <v>3011</v>
      </c>
      <c r="L119" t="s">
        <v>4019</v>
      </c>
    </row>
    <row r="120" spans="1:12" x14ac:dyDescent="0.25">
      <c r="A120" s="445" t="s">
        <v>2643</v>
      </c>
      <c r="B120" s="445" t="s">
        <v>1983</v>
      </c>
      <c r="C120" s="445" t="s">
        <v>1979</v>
      </c>
      <c r="D120" s="445" t="s">
        <v>1980</v>
      </c>
      <c r="E120" s="445" t="s">
        <v>1975</v>
      </c>
      <c r="F120" s="445" t="s">
        <v>1976</v>
      </c>
      <c r="G120" s="445" t="s">
        <v>1981</v>
      </c>
      <c r="H120" s="445" t="s">
        <v>1984</v>
      </c>
      <c r="I120" s="445" t="s">
        <v>1985</v>
      </c>
      <c r="J120" s="445" t="s">
        <v>2644</v>
      </c>
      <c r="K120" s="445" t="s">
        <v>2645</v>
      </c>
      <c r="L120" t="s">
        <v>3897</v>
      </c>
    </row>
    <row r="121" spans="1:12" x14ac:dyDescent="0.25">
      <c r="A121" s="445" t="s">
        <v>2631</v>
      </c>
      <c r="B121" s="445" t="s">
        <v>1983</v>
      </c>
      <c r="C121" s="445" t="s">
        <v>1979</v>
      </c>
      <c r="D121" s="445" t="s">
        <v>1980</v>
      </c>
      <c r="E121" s="445" t="s">
        <v>1975</v>
      </c>
      <c r="F121" s="445" t="s">
        <v>1976</v>
      </c>
      <c r="G121" s="445" t="s">
        <v>1981</v>
      </c>
      <c r="H121" s="445" t="s">
        <v>1984</v>
      </c>
      <c r="I121" s="445" t="s">
        <v>1985</v>
      </c>
      <c r="J121" s="445" t="s">
        <v>2632</v>
      </c>
      <c r="K121" s="445" t="s">
        <v>2633</v>
      </c>
      <c r="L121" t="s">
        <v>3893</v>
      </c>
    </row>
    <row r="122" spans="1:12" x14ac:dyDescent="0.25">
      <c r="A122" s="445" t="s">
        <v>2472</v>
      </c>
      <c r="B122" s="445" t="s">
        <v>1983</v>
      </c>
      <c r="C122" s="445" t="s">
        <v>1979</v>
      </c>
      <c r="D122" s="445" t="s">
        <v>1980</v>
      </c>
      <c r="E122" s="445" t="s">
        <v>1975</v>
      </c>
      <c r="F122" s="445" t="s">
        <v>1976</v>
      </c>
      <c r="G122" s="445" t="s">
        <v>1981</v>
      </c>
      <c r="H122" s="445" t="s">
        <v>1984</v>
      </c>
      <c r="I122" s="445" t="s">
        <v>1985</v>
      </c>
      <c r="J122" s="445" t="s">
        <v>2473</v>
      </c>
      <c r="K122" s="445" t="s">
        <v>2474</v>
      </c>
      <c r="L122" t="s">
        <v>3840</v>
      </c>
    </row>
    <row r="123" spans="1:12" x14ac:dyDescent="0.25">
      <c r="A123" s="445" t="s">
        <v>2841</v>
      </c>
      <c r="B123" s="445" t="s">
        <v>1983</v>
      </c>
      <c r="C123" s="445" t="s">
        <v>1979</v>
      </c>
      <c r="D123" s="445" t="s">
        <v>1980</v>
      </c>
      <c r="E123" s="445" t="s">
        <v>1975</v>
      </c>
      <c r="F123" s="445" t="s">
        <v>1976</v>
      </c>
      <c r="G123" s="445" t="s">
        <v>1981</v>
      </c>
      <c r="H123" s="445" t="s">
        <v>1984</v>
      </c>
      <c r="I123" s="445" t="s">
        <v>1985</v>
      </c>
      <c r="J123" s="445" t="s">
        <v>2842</v>
      </c>
      <c r="K123" s="445" t="s">
        <v>2843</v>
      </c>
      <c r="L123" t="s">
        <v>3963</v>
      </c>
    </row>
    <row r="124" spans="1:12" x14ac:dyDescent="0.25">
      <c r="A124" s="445" t="s">
        <v>2739</v>
      </c>
      <c r="B124" s="445" t="s">
        <v>1983</v>
      </c>
      <c r="C124" s="445" t="s">
        <v>1979</v>
      </c>
      <c r="D124" s="445" t="s">
        <v>1980</v>
      </c>
      <c r="E124" s="445" t="s">
        <v>1975</v>
      </c>
      <c r="F124" s="445" t="s">
        <v>1976</v>
      </c>
      <c r="G124" s="445" t="s">
        <v>1981</v>
      </c>
      <c r="H124" s="445" t="s">
        <v>1984</v>
      </c>
      <c r="I124" s="445" t="s">
        <v>1985</v>
      </c>
      <c r="J124" s="445" t="s">
        <v>2740</v>
      </c>
      <c r="K124" s="445" t="s">
        <v>2741</v>
      </c>
      <c r="L124" t="s">
        <v>3929</v>
      </c>
    </row>
    <row r="125" spans="1:12" x14ac:dyDescent="0.25">
      <c r="A125" s="445" t="s">
        <v>2634</v>
      </c>
      <c r="B125" s="445" t="s">
        <v>1983</v>
      </c>
      <c r="C125" s="445" t="s">
        <v>1979</v>
      </c>
      <c r="D125" s="445" t="s">
        <v>1980</v>
      </c>
      <c r="E125" s="445" t="s">
        <v>1975</v>
      </c>
      <c r="F125" s="445" t="s">
        <v>1976</v>
      </c>
      <c r="G125" s="445" t="s">
        <v>1981</v>
      </c>
      <c r="H125" s="445" t="s">
        <v>1984</v>
      </c>
      <c r="I125" s="445" t="s">
        <v>1985</v>
      </c>
      <c r="J125" s="445" t="s">
        <v>2635</v>
      </c>
      <c r="K125" s="445" t="s">
        <v>2636</v>
      </c>
      <c r="L125" t="s">
        <v>3894</v>
      </c>
    </row>
    <row r="126" spans="1:12" x14ac:dyDescent="0.25">
      <c r="A126" s="445" t="s">
        <v>3474</v>
      </c>
      <c r="B126" s="445" t="s">
        <v>1980</v>
      </c>
      <c r="C126" s="445" t="s">
        <v>1979</v>
      </c>
      <c r="D126" s="445" t="s">
        <v>1980</v>
      </c>
      <c r="E126" s="445" t="s">
        <v>1975</v>
      </c>
      <c r="F126" s="445" t="s">
        <v>1976</v>
      </c>
      <c r="G126" s="445" t="s">
        <v>1981</v>
      </c>
      <c r="H126" s="445" t="s">
        <v>1984</v>
      </c>
      <c r="I126" s="445" t="s">
        <v>1985</v>
      </c>
      <c r="J126" s="445" t="s">
        <v>3475</v>
      </c>
      <c r="K126" s="445" t="s">
        <v>3476</v>
      </c>
      <c r="L126" t="s">
        <v>4174</v>
      </c>
    </row>
    <row r="127" spans="1:12" x14ac:dyDescent="0.25">
      <c r="A127" s="445" t="s">
        <v>3183</v>
      </c>
      <c r="B127" s="445" t="s">
        <v>1983</v>
      </c>
      <c r="C127" s="445" t="s">
        <v>1979</v>
      </c>
      <c r="D127" s="445" t="s">
        <v>1980</v>
      </c>
      <c r="E127" s="445" t="s">
        <v>1975</v>
      </c>
      <c r="F127" s="445" t="s">
        <v>1976</v>
      </c>
      <c r="G127" s="445" t="s">
        <v>1981</v>
      </c>
      <c r="H127" s="445" t="s">
        <v>1984</v>
      </c>
      <c r="I127" s="445" t="s">
        <v>1985</v>
      </c>
      <c r="J127" s="445" t="s">
        <v>3184</v>
      </c>
      <c r="K127" s="445" t="s">
        <v>3185</v>
      </c>
      <c r="L127" t="s">
        <v>4077</v>
      </c>
    </row>
    <row r="128" spans="1:12" x14ac:dyDescent="0.25">
      <c r="A128" s="445" t="s">
        <v>3597</v>
      </c>
      <c r="B128" s="445" t="s">
        <v>1980</v>
      </c>
      <c r="C128" s="445" t="s">
        <v>1979</v>
      </c>
      <c r="D128" s="445" t="s">
        <v>1980</v>
      </c>
      <c r="E128" s="445" t="s">
        <v>1975</v>
      </c>
      <c r="F128" s="445" t="s">
        <v>1976</v>
      </c>
      <c r="G128" s="445" t="s">
        <v>1981</v>
      </c>
      <c r="H128" s="445" t="s">
        <v>1984</v>
      </c>
      <c r="I128" s="445" t="s">
        <v>1985</v>
      </c>
      <c r="J128" s="445" t="s">
        <v>3598</v>
      </c>
      <c r="K128" s="445" t="s">
        <v>3599</v>
      </c>
      <c r="L128" t="s">
        <v>4215</v>
      </c>
    </row>
    <row r="129" spans="1:12" x14ac:dyDescent="0.25">
      <c r="A129" s="445" t="s">
        <v>2982</v>
      </c>
      <c r="B129" s="445" t="s">
        <v>1983</v>
      </c>
      <c r="C129" s="445" t="s">
        <v>1979</v>
      </c>
      <c r="D129" s="445" t="s">
        <v>1980</v>
      </c>
      <c r="E129" s="445" t="s">
        <v>1975</v>
      </c>
      <c r="F129" s="445" t="s">
        <v>1976</v>
      </c>
      <c r="G129" s="445" t="s">
        <v>1981</v>
      </c>
      <c r="H129" s="445" t="s">
        <v>1984</v>
      </c>
      <c r="I129" s="445" t="s">
        <v>1985</v>
      </c>
      <c r="J129" s="445" t="s">
        <v>2983</v>
      </c>
      <c r="K129" s="445" t="s">
        <v>2984</v>
      </c>
      <c r="L129" t="s">
        <v>4010</v>
      </c>
    </row>
    <row r="130" spans="1:12" x14ac:dyDescent="0.25">
      <c r="A130" s="445" t="s">
        <v>2973</v>
      </c>
      <c r="B130" s="445" t="s">
        <v>1983</v>
      </c>
      <c r="C130" s="445" t="s">
        <v>1979</v>
      </c>
      <c r="D130" s="445" t="s">
        <v>1980</v>
      </c>
      <c r="E130" s="445" t="s">
        <v>1975</v>
      </c>
      <c r="F130" s="445" t="s">
        <v>1976</v>
      </c>
      <c r="G130" s="445" t="s">
        <v>1981</v>
      </c>
      <c r="H130" s="445" t="s">
        <v>1984</v>
      </c>
      <c r="I130" s="445" t="s">
        <v>1985</v>
      </c>
      <c r="J130" s="445" t="s">
        <v>2974</v>
      </c>
      <c r="K130" s="445" t="s">
        <v>2975</v>
      </c>
      <c r="L130" t="s">
        <v>4007</v>
      </c>
    </row>
    <row r="131" spans="1:12" x14ac:dyDescent="0.25">
      <c r="A131" s="445" t="s">
        <v>2418</v>
      </c>
      <c r="B131" s="445" t="s">
        <v>1983</v>
      </c>
      <c r="C131" s="445" t="s">
        <v>1979</v>
      </c>
      <c r="D131" s="445" t="s">
        <v>1980</v>
      </c>
      <c r="E131" s="445" t="s">
        <v>1975</v>
      </c>
      <c r="F131" s="445" t="s">
        <v>1976</v>
      </c>
      <c r="G131" s="445" t="s">
        <v>1981</v>
      </c>
      <c r="H131" s="445" t="s">
        <v>1984</v>
      </c>
      <c r="I131" s="445" t="s">
        <v>1985</v>
      </c>
      <c r="J131" s="445" t="s">
        <v>2419</v>
      </c>
      <c r="K131" s="445" t="s">
        <v>2420</v>
      </c>
      <c r="L131" t="s">
        <v>3822</v>
      </c>
    </row>
    <row r="132" spans="1:12" x14ac:dyDescent="0.25">
      <c r="A132" s="445" t="s">
        <v>2144</v>
      </c>
      <c r="B132" s="445" t="s">
        <v>1983</v>
      </c>
      <c r="C132" s="445" t="s">
        <v>1979</v>
      </c>
      <c r="D132" s="445" t="s">
        <v>1980</v>
      </c>
      <c r="E132" s="445" t="s">
        <v>1975</v>
      </c>
      <c r="F132" s="445" t="s">
        <v>1976</v>
      </c>
      <c r="G132" s="445" t="s">
        <v>1981</v>
      </c>
      <c r="H132" s="445" t="s">
        <v>1984</v>
      </c>
      <c r="I132" s="445" t="s">
        <v>1985</v>
      </c>
      <c r="J132" s="445" t="s">
        <v>2145</v>
      </c>
      <c r="K132" s="445" t="s">
        <v>2146</v>
      </c>
      <c r="L132" t="s">
        <v>3732</v>
      </c>
    </row>
    <row r="133" spans="1:12" x14ac:dyDescent="0.25">
      <c r="A133" s="445" t="s">
        <v>2448</v>
      </c>
      <c r="B133" s="445" t="s">
        <v>1983</v>
      </c>
      <c r="C133" s="445" t="s">
        <v>1979</v>
      </c>
      <c r="D133" s="445" t="s">
        <v>1980</v>
      </c>
      <c r="E133" s="445" t="s">
        <v>1975</v>
      </c>
      <c r="F133" s="445" t="s">
        <v>1976</v>
      </c>
      <c r="G133" s="445" t="s">
        <v>1981</v>
      </c>
      <c r="H133" s="445" t="s">
        <v>1984</v>
      </c>
      <c r="I133" s="445" t="s">
        <v>1985</v>
      </c>
      <c r="J133" s="445" t="s">
        <v>2449</v>
      </c>
      <c r="K133" s="445" t="s">
        <v>2450</v>
      </c>
      <c r="L133" t="s">
        <v>3832</v>
      </c>
    </row>
    <row r="134" spans="1:12" x14ac:dyDescent="0.25">
      <c r="A134" s="445" t="s">
        <v>3375</v>
      </c>
      <c r="B134" s="445" t="s">
        <v>1983</v>
      </c>
      <c r="C134" s="445" t="s">
        <v>1979</v>
      </c>
      <c r="D134" s="445" t="s">
        <v>1980</v>
      </c>
      <c r="E134" s="445" t="s">
        <v>1975</v>
      </c>
      <c r="F134" s="445" t="s">
        <v>1976</v>
      </c>
      <c r="G134" s="445" t="s">
        <v>1981</v>
      </c>
      <c r="H134" s="445" t="s">
        <v>1984</v>
      </c>
      <c r="I134" s="445" t="s">
        <v>1985</v>
      </c>
      <c r="J134" s="445" t="s">
        <v>3376</v>
      </c>
      <c r="K134" s="445" t="s">
        <v>3377</v>
      </c>
      <c r="L134" t="s">
        <v>4141</v>
      </c>
    </row>
    <row r="135" spans="1:12" x14ac:dyDescent="0.25">
      <c r="A135" s="445" t="s">
        <v>3270</v>
      </c>
      <c r="B135" s="445" t="s">
        <v>1983</v>
      </c>
      <c r="C135" s="445" t="s">
        <v>1979</v>
      </c>
      <c r="D135" s="445" t="s">
        <v>1980</v>
      </c>
      <c r="E135" s="445" t="s">
        <v>1975</v>
      </c>
      <c r="F135" s="445" t="s">
        <v>1976</v>
      </c>
      <c r="G135" s="445" t="s">
        <v>1981</v>
      </c>
      <c r="H135" s="445" t="s">
        <v>1984</v>
      </c>
      <c r="I135" s="445" t="s">
        <v>1985</v>
      </c>
      <c r="J135" s="445" t="s">
        <v>3271</v>
      </c>
      <c r="K135" s="445" t="s">
        <v>3272</v>
      </c>
      <c r="L135" t="s">
        <v>4106</v>
      </c>
    </row>
    <row r="136" spans="1:12" x14ac:dyDescent="0.25">
      <c r="A136" s="445" t="s">
        <v>1988</v>
      </c>
      <c r="B136" s="445" t="s">
        <v>1983</v>
      </c>
      <c r="C136" s="445" t="s">
        <v>1979</v>
      </c>
      <c r="D136" s="445" t="s">
        <v>1980</v>
      </c>
      <c r="E136" s="445" t="s">
        <v>1975</v>
      </c>
      <c r="F136" s="445" t="s">
        <v>1976</v>
      </c>
      <c r="G136" s="445" t="s">
        <v>1981</v>
      </c>
      <c r="H136" s="445" t="s">
        <v>1984</v>
      </c>
      <c r="I136" s="445" t="s">
        <v>1985</v>
      </c>
      <c r="J136" s="445" t="s">
        <v>1989</v>
      </c>
      <c r="K136" s="445" t="s">
        <v>1990</v>
      </c>
      <c r="L136" t="s">
        <v>3680</v>
      </c>
    </row>
    <row r="137" spans="1:12" x14ac:dyDescent="0.25">
      <c r="A137" s="445" t="s">
        <v>3531</v>
      </c>
      <c r="B137" s="445" t="s">
        <v>1980</v>
      </c>
      <c r="C137" s="445" t="s">
        <v>1979</v>
      </c>
      <c r="D137" s="445" t="s">
        <v>1980</v>
      </c>
      <c r="E137" s="445" t="s">
        <v>1975</v>
      </c>
      <c r="F137" s="445" t="s">
        <v>1976</v>
      </c>
      <c r="G137" s="445" t="s">
        <v>1981</v>
      </c>
      <c r="H137" s="445" t="s">
        <v>1984</v>
      </c>
      <c r="I137" s="445" t="s">
        <v>1985</v>
      </c>
      <c r="J137" s="445" t="s">
        <v>3532</v>
      </c>
      <c r="K137" s="445" t="s">
        <v>3533</v>
      </c>
      <c r="L137" t="s">
        <v>4193</v>
      </c>
    </row>
    <row r="138" spans="1:12" x14ac:dyDescent="0.25">
      <c r="A138" s="445" t="s">
        <v>3435</v>
      </c>
      <c r="B138" s="445" t="s">
        <v>1980</v>
      </c>
      <c r="C138" s="445" t="s">
        <v>1979</v>
      </c>
      <c r="D138" s="445" t="s">
        <v>1980</v>
      </c>
      <c r="E138" s="445" t="s">
        <v>1975</v>
      </c>
      <c r="F138" s="445" t="s">
        <v>1976</v>
      </c>
      <c r="G138" s="445" t="s">
        <v>1981</v>
      </c>
      <c r="H138" s="445" t="s">
        <v>1984</v>
      </c>
      <c r="I138" s="445" t="s">
        <v>1985</v>
      </c>
      <c r="J138" s="445" t="s">
        <v>3436</v>
      </c>
      <c r="K138" s="445" t="s">
        <v>3437</v>
      </c>
      <c r="L138" t="s">
        <v>4161</v>
      </c>
    </row>
    <row r="139" spans="1:12" x14ac:dyDescent="0.25">
      <c r="A139" s="445" t="s">
        <v>3579</v>
      </c>
      <c r="B139" s="445" t="s">
        <v>1980</v>
      </c>
      <c r="C139" s="445" t="s">
        <v>1979</v>
      </c>
      <c r="D139" s="445" t="s">
        <v>1980</v>
      </c>
      <c r="E139" s="445" t="s">
        <v>1975</v>
      </c>
      <c r="F139" s="445" t="s">
        <v>1976</v>
      </c>
      <c r="G139" s="445" t="s">
        <v>1981</v>
      </c>
      <c r="H139" s="445" t="s">
        <v>1984</v>
      </c>
      <c r="I139" s="445" t="s">
        <v>1985</v>
      </c>
      <c r="J139" s="445" t="s">
        <v>3580</v>
      </c>
      <c r="K139" s="445" t="s">
        <v>3581</v>
      </c>
      <c r="L139" t="s">
        <v>4209</v>
      </c>
    </row>
    <row r="140" spans="1:12" x14ac:dyDescent="0.25">
      <c r="A140" s="445" t="s">
        <v>3141</v>
      </c>
      <c r="B140" s="445" t="s">
        <v>1983</v>
      </c>
      <c r="C140" s="445" t="s">
        <v>1979</v>
      </c>
      <c r="D140" s="445" t="s">
        <v>1980</v>
      </c>
      <c r="E140" s="445" t="s">
        <v>1975</v>
      </c>
      <c r="F140" s="445" t="s">
        <v>1976</v>
      </c>
      <c r="G140" s="445" t="s">
        <v>1981</v>
      </c>
      <c r="H140" s="445" t="s">
        <v>1984</v>
      </c>
      <c r="I140" s="445" t="s">
        <v>1985</v>
      </c>
      <c r="J140" s="445" t="s">
        <v>3142</v>
      </c>
      <c r="K140" s="445" t="s">
        <v>3143</v>
      </c>
      <c r="L140" t="s">
        <v>4063</v>
      </c>
    </row>
    <row r="141" spans="1:12" x14ac:dyDescent="0.25">
      <c r="A141" s="445" t="s">
        <v>3582</v>
      </c>
      <c r="B141" s="445" t="s">
        <v>1980</v>
      </c>
      <c r="C141" s="445" t="s">
        <v>1979</v>
      </c>
      <c r="D141" s="445" t="s">
        <v>1980</v>
      </c>
      <c r="E141" s="445" t="s">
        <v>1975</v>
      </c>
      <c r="F141" s="445" t="s">
        <v>1976</v>
      </c>
      <c r="G141" s="445" t="s">
        <v>1981</v>
      </c>
      <c r="H141" s="445" t="s">
        <v>1984</v>
      </c>
      <c r="I141" s="445" t="s">
        <v>1985</v>
      </c>
      <c r="J141" s="445" t="s">
        <v>3583</v>
      </c>
      <c r="K141" s="445" t="s">
        <v>3584</v>
      </c>
      <c r="L141" t="s">
        <v>4210</v>
      </c>
    </row>
    <row r="142" spans="1:12" x14ac:dyDescent="0.25">
      <c r="A142" s="445" t="s">
        <v>2421</v>
      </c>
      <c r="B142" s="445" t="s">
        <v>1983</v>
      </c>
      <c r="C142" s="445" t="s">
        <v>1979</v>
      </c>
      <c r="D142" s="445" t="s">
        <v>1980</v>
      </c>
      <c r="E142" s="445" t="s">
        <v>1975</v>
      </c>
      <c r="F142" s="445" t="s">
        <v>1976</v>
      </c>
      <c r="G142" s="445" t="s">
        <v>1981</v>
      </c>
      <c r="H142" s="445" t="s">
        <v>1984</v>
      </c>
      <c r="I142" s="445" t="s">
        <v>1985</v>
      </c>
      <c r="J142" s="445" t="s">
        <v>2422</v>
      </c>
      <c r="K142" s="445" t="s">
        <v>2423</v>
      </c>
      <c r="L142" t="s">
        <v>3823</v>
      </c>
    </row>
    <row r="143" spans="1:12" x14ac:dyDescent="0.25">
      <c r="A143" s="445" t="s">
        <v>3291</v>
      </c>
      <c r="B143" s="445" t="s">
        <v>1983</v>
      </c>
      <c r="C143" s="445" t="s">
        <v>1979</v>
      </c>
      <c r="D143" s="445" t="s">
        <v>1980</v>
      </c>
      <c r="E143" s="445" t="s">
        <v>1975</v>
      </c>
      <c r="F143" s="445" t="s">
        <v>1976</v>
      </c>
      <c r="G143" s="445" t="s">
        <v>1981</v>
      </c>
      <c r="H143" s="445" t="s">
        <v>1984</v>
      </c>
      <c r="I143" s="445" t="s">
        <v>1985</v>
      </c>
      <c r="J143" s="445" t="s">
        <v>3292</v>
      </c>
      <c r="K143" s="445" t="s">
        <v>3293</v>
      </c>
      <c r="L143" t="s">
        <v>4113</v>
      </c>
    </row>
    <row r="144" spans="1:12" x14ac:dyDescent="0.25">
      <c r="A144" s="445" t="s">
        <v>2196</v>
      </c>
      <c r="B144" s="445" t="s">
        <v>1983</v>
      </c>
      <c r="C144" s="445" t="s">
        <v>1979</v>
      </c>
      <c r="D144" s="445" t="s">
        <v>1980</v>
      </c>
      <c r="E144" s="445" t="s">
        <v>1975</v>
      </c>
      <c r="F144" s="445" t="s">
        <v>1976</v>
      </c>
      <c r="G144" s="445" t="s">
        <v>1981</v>
      </c>
      <c r="H144" s="445" t="s">
        <v>1984</v>
      </c>
      <c r="I144" s="445" t="s">
        <v>1985</v>
      </c>
      <c r="J144" s="445" t="s">
        <v>2197</v>
      </c>
      <c r="K144" s="445" t="s">
        <v>2198</v>
      </c>
      <c r="L144" t="s">
        <v>3749</v>
      </c>
    </row>
    <row r="145" spans="1:12" x14ac:dyDescent="0.25">
      <c r="A145" s="445" t="s">
        <v>3471</v>
      </c>
      <c r="B145" s="445" t="s">
        <v>1980</v>
      </c>
      <c r="C145" s="445" t="s">
        <v>1979</v>
      </c>
      <c r="D145" s="445" t="s">
        <v>1980</v>
      </c>
      <c r="E145" s="445" t="s">
        <v>1975</v>
      </c>
      <c r="F145" s="445" t="s">
        <v>1978</v>
      </c>
      <c r="G145" s="445" t="s">
        <v>1981</v>
      </c>
      <c r="H145" s="445" t="s">
        <v>1984</v>
      </c>
      <c r="I145" s="445" t="s">
        <v>1985</v>
      </c>
      <c r="J145" s="445" t="s">
        <v>3472</v>
      </c>
      <c r="K145" s="445" t="s">
        <v>3473</v>
      </c>
      <c r="L145" t="s">
        <v>4173</v>
      </c>
    </row>
    <row r="146" spans="1:12" x14ac:dyDescent="0.25">
      <c r="A146" s="445" t="s">
        <v>2108</v>
      </c>
      <c r="B146" s="445" t="s">
        <v>1983</v>
      </c>
      <c r="C146" s="445" t="s">
        <v>1979</v>
      </c>
      <c r="D146" s="445" t="s">
        <v>1980</v>
      </c>
      <c r="E146" s="445" t="s">
        <v>1975</v>
      </c>
      <c r="F146" s="445" t="s">
        <v>1976</v>
      </c>
      <c r="G146" s="445" t="s">
        <v>1981</v>
      </c>
      <c r="H146" s="445" t="s">
        <v>1984</v>
      </c>
      <c r="I146" s="445" t="s">
        <v>1985</v>
      </c>
      <c r="J146" s="445" t="s">
        <v>2109</v>
      </c>
      <c r="K146" s="445" t="s">
        <v>2110</v>
      </c>
      <c r="L146" t="s">
        <v>3720</v>
      </c>
    </row>
    <row r="147" spans="1:12" x14ac:dyDescent="0.25">
      <c r="A147" s="445" t="s">
        <v>2775</v>
      </c>
      <c r="B147" s="445" t="s">
        <v>1983</v>
      </c>
      <c r="C147" s="445" t="s">
        <v>1979</v>
      </c>
      <c r="D147" s="445" t="s">
        <v>1980</v>
      </c>
      <c r="E147" s="445" t="s">
        <v>1975</v>
      </c>
      <c r="F147" s="445" t="s">
        <v>1976</v>
      </c>
      <c r="G147" s="445" t="s">
        <v>1981</v>
      </c>
      <c r="H147" s="445" t="s">
        <v>1984</v>
      </c>
      <c r="I147" s="445" t="s">
        <v>1985</v>
      </c>
      <c r="J147" s="445" t="s">
        <v>2776</v>
      </c>
      <c r="K147" s="445" t="s">
        <v>2777</v>
      </c>
      <c r="L147" t="s">
        <v>3941</v>
      </c>
    </row>
    <row r="148" spans="1:12" x14ac:dyDescent="0.25">
      <c r="A148" s="445" t="s">
        <v>3153</v>
      </c>
      <c r="B148" s="445" t="s">
        <v>1983</v>
      </c>
      <c r="C148" s="445" t="s">
        <v>1979</v>
      </c>
      <c r="D148" s="445" t="s">
        <v>1980</v>
      </c>
      <c r="E148" s="445" t="s">
        <v>1975</v>
      </c>
      <c r="F148" s="445" t="s">
        <v>1976</v>
      </c>
      <c r="G148" s="445" t="s">
        <v>1981</v>
      </c>
      <c r="H148" s="445" t="s">
        <v>1984</v>
      </c>
      <c r="I148" s="445" t="s">
        <v>1985</v>
      </c>
      <c r="J148" s="445" t="s">
        <v>3154</v>
      </c>
      <c r="K148" s="445" t="s">
        <v>3155</v>
      </c>
      <c r="L148" t="s">
        <v>4067</v>
      </c>
    </row>
    <row r="149" spans="1:12" x14ac:dyDescent="0.25">
      <c r="A149" s="445" t="s">
        <v>2628</v>
      </c>
      <c r="B149" s="445" t="s">
        <v>1983</v>
      </c>
      <c r="C149" s="445" t="s">
        <v>1979</v>
      </c>
      <c r="D149" s="445" t="s">
        <v>1980</v>
      </c>
      <c r="E149" s="445" t="s">
        <v>1975</v>
      </c>
      <c r="F149" s="445" t="s">
        <v>1976</v>
      </c>
      <c r="G149" s="445" t="s">
        <v>1981</v>
      </c>
      <c r="H149" s="445" t="s">
        <v>1984</v>
      </c>
      <c r="I149" s="445" t="s">
        <v>1985</v>
      </c>
      <c r="J149" s="445" t="s">
        <v>2629</v>
      </c>
      <c r="K149" s="445" t="s">
        <v>2630</v>
      </c>
      <c r="L149" t="s">
        <v>3892</v>
      </c>
    </row>
    <row r="150" spans="1:12" x14ac:dyDescent="0.25">
      <c r="A150" s="445" t="s">
        <v>3519</v>
      </c>
      <c r="B150" s="445" t="s">
        <v>1980</v>
      </c>
      <c r="C150" s="445" t="s">
        <v>1979</v>
      </c>
      <c r="D150" s="445" t="s">
        <v>1980</v>
      </c>
      <c r="E150" s="445" t="s">
        <v>1975</v>
      </c>
      <c r="F150" s="445" t="s">
        <v>1976</v>
      </c>
      <c r="G150" s="445" t="s">
        <v>1981</v>
      </c>
      <c r="H150" s="445" t="s">
        <v>1984</v>
      </c>
      <c r="I150" s="445" t="s">
        <v>1985</v>
      </c>
      <c r="J150" s="445" t="s">
        <v>3520</v>
      </c>
      <c r="K150" s="445" t="s">
        <v>3521</v>
      </c>
      <c r="L150" t="s">
        <v>4189</v>
      </c>
    </row>
    <row r="151" spans="1:12" x14ac:dyDescent="0.25">
      <c r="A151" s="445" t="s">
        <v>3513</v>
      </c>
      <c r="B151" s="445" t="s">
        <v>1980</v>
      </c>
      <c r="C151" s="445" t="s">
        <v>1979</v>
      </c>
      <c r="D151" s="445" t="s">
        <v>1980</v>
      </c>
      <c r="E151" s="445" t="s">
        <v>1975</v>
      </c>
      <c r="F151" s="445" t="s">
        <v>1976</v>
      </c>
      <c r="G151" s="445" t="s">
        <v>1981</v>
      </c>
      <c r="H151" s="445" t="s">
        <v>1984</v>
      </c>
      <c r="I151" s="445" t="s">
        <v>1985</v>
      </c>
      <c r="J151" s="445" t="s">
        <v>3514</v>
      </c>
      <c r="K151" s="445" t="s">
        <v>3515</v>
      </c>
      <c r="L151" t="s">
        <v>4187</v>
      </c>
    </row>
    <row r="152" spans="1:12" x14ac:dyDescent="0.25">
      <c r="A152" s="445" t="s">
        <v>1982</v>
      </c>
      <c r="B152" s="445" t="s">
        <v>1983</v>
      </c>
      <c r="C152" s="445" t="s">
        <v>1979</v>
      </c>
      <c r="D152" s="445" t="s">
        <v>1980</v>
      </c>
      <c r="E152" s="445" t="s">
        <v>1975</v>
      </c>
      <c r="F152" s="445" t="s">
        <v>1976</v>
      </c>
      <c r="G152" s="445" t="s">
        <v>1981</v>
      </c>
      <c r="H152" s="445" t="s">
        <v>1984</v>
      </c>
      <c r="I152" s="445" t="s">
        <v>1985</v>
      </c>
      <c r="J152" s="445" t="s">
        <v>1986</v>
      </c>
      <c r="K152" s="445" t="s">
        <v>1987</v>
      </c>
      <c r="L152" t="s">
        <v>3679</v>
      </c>
    </row>
    <row r="153" spans="1:12" x14ac:dyDescent="0.25">
      <c r="A153" s="445" t="s">
        <v>2099</v>
      </c>
      <c r="B153" s="445" t="s">
        <v>1983</v>
      </c>
      <c r="C153" s="445" t="s">
        <v>1979</v>
      </c>
      <c r="D153" s="445" t="s">
        <v>1980</v>
      </c>
      <c r="E153" s="445" t="s">
        <v>1975</v>
      </c>
      <c r="F153" s="445" t="s">
        <v>1976</v>
      </c>
      <c r="G153" s="445" t="s">
        <v>1981</v>
      </c>
      <c r="H153" s="445" t="s">
        <v>1984</v>
      </c>
      <c r="I153" s="445" t="s">
        <v>1985</v>
      </c>
      <c r="J153" s="445" t="s">
        <v>2100</v>
      </c>
      <c r="K153" s="445" t="s">
        <v>2101</v>
      </c>
      <c r="L153" t="s">
        <v>3717</v>
      </c>
    </row>
    <row r="154" spans="1:12" x14ac:dyDescent="0.25">
      <c r="A154" s="445" t="s">
        <v>1991</v>
      </c>
      <c r="B154" s="445" t="s">
        <v>1983</v>
      </c>
      <c r="C154" s="445" t="s">
        <v>1979</v>
      </c>
      <c r="D154" s="445" t="s">
        <v>1980</v>
      </c>
      <c r="E154" s="445" t="s">
        <v>1975</v>
      </c>
      <c r="F154" s="445" t="s">
        <v>1976</v>
      </c>
      <c r="G154" s="445" t="s">
        <v>1981</v>
      </c>
      <c r="H154" s="445" t="s">
        <v>1984</v>
      </c>
      <c r="I154" s="445" t="s">
        <v>1985</v>
      </c>
      <c r="J154" s="445" t="s">
        <v>1992</v>
      </c>
      <c r="K154" s="445" t="s">
        <v>1993</v>
      </c>
      <c r="L154" t="s">
        <v>3681</v>
      </c>
    </row>
    <row r="155" spans="1:12" x14ac:dyDescent="0.25">
      <c r="A155" s="445" t="s">
        <v>3171</v>
      </c>
      <c r="B155" s="445" t="s">
        <v>1983</v>
      </c>
      <c r="C155" s="445" t="s">
        <v>1979</v>
      </c>
      <c r="D155" s="445" t="s">
        <v>1980</v>
      </c>
      <c r="E155" s="445" t="s">
        <v>1975</v>
      </c>
      <c r="F155" s="445" t="s">
        <v>1976</v>
      </c>
      <c r="G155" s="445" t="s">
        <v>1981</v>
      </c>
      <c r="H155" s="445" t="s">
        <v>1984</v>
      </c>
      <c r="I155" s="445" t="s">
        <v>1985</v>
      </c>
      <c r="J155" s="445" t="s">
        <v>3172</v>
      </c>
      <c r="K155" s="445" t="s">
        <v>3173</v>
      </c>
      <c r="L155" t="s">
        <v>4073</v>
      </c>
    </row>
    <row r="156" spans="1:12" x14ac:dyDescent="0.25">
      <c r="A156" s="445" t="s">
        <v>2424</v>
      </c>
      <c r="B156" s="445" t="s">
        <v>1983</v>
      </c>
      <c r="C156" s="445" t="s">
        <v>1979</v>
      </c>
      <c r="D156" s="445" t="s">
        <v>1980</v>
      </c>
      <c r="E156" s="445" t="s">
        <v>1975</v>
      </c>
      <c r="F156" s="445" t="s">
        <v>1976</v>
      </c>
      <c r="G156" s="445" t="s">
        <v>1981</v>
      </c>
      <c r="H156" s="445" t="s">
        <v>1984</v>
      </c>
      <c r="I156" s="445" t="s">
        <v>1985</v>
      </c>
      <c r="J156" s="445" t="s">
        <v>2425</v>
      </c>
      <c r="K156" s="445" t="s">
        <v>2426</v>
      </c>
      <c r="L156" t="s">
        <v>3824</v>
      </c>
    </row>
    <row r="157" spans="1:12" x14ac:dyDescent="0.25">
      <c r="A157" s="445" t="s">
        <v>2224</v>
      </c>
      <c r="B157" s="445" t="s">
        <v>1983</v>
      </c>
      <c r="C157" s="445" t="s">
        <v>1979</v>
      </c>
      <c r="D157" s="445" t="s">
        <v>1980</v>
      </c>
      <c r="E157" s="445" t="s">
        <v>1975</v>
      </c>
      <c r="F157" s="445" t="s">
        <v>1976</v>
      </c>
      <c r="G157" s="445" t="s">
        <v>1981</v>
      </c>
      <c r="H157" s="445" t="s">
        <v>1984</v>
      </c>
      <c r="I157" s="445" t="s">
        <v>1985</v>
      </c>
      <c r="J157" s="445" t="s">
        <v>2225</v>
      </c>
      <c r="K157" s="445" t="s">
        <v>2226</v>
      </c>
      <c r="L157" t="s">
        <v>3758</v>
      </c>
    </row>
    <row r="158" spans="1:12" x14ac:dyDescent="0.25">
      <c r="A158" s="445" t="s">
        <v>2012</v>
      </c>
      <c r="B158" s="445" t="s">
        <v>1983</v>
      </c>
      <c r="C158" s="445" t="s">
        <v>1979</v>
      </c>
      <c r="D158" s="445" t="s">
        <v>1980</v>
      </c>
      <c r="E158" s="445" t="s">
        <v>1975</v>
      </c>
      <c r="F158" s="445" t="s">
        <v>1976</v>
      </c>
      <c r="G158" s="445" t="s">
        <v>1981</v>
      </c>
      <c r="H158" s="445" t="s">
        <v>1984</v>
      </c>
      <c r="I158" s="445" t="s">
        <v>1985</v>
      </c>
      <c r="J158" s="445" t="s">
        <v>2013</v>
      </c>
      <c r="K158" s="445" t="s">
        <v>2014</v>
      </c>
      <c r="L158" t="s">
        <v>3688</v>
      </c>
    </row>
    <row r="159" spans="1:12" x14ac:dyDescent="0.25">
      <c r="A159" s="445" t="s">
        <v>3138</v>
      </c>
      <c r="B159" s="445" t="s">
        <v>1983</v>
      </c>
      <c r="C159" s="445" t="s">
        <v>1979</v>
      </c>
      <c r="D159" s="445" t="s">
        <v>1980</v>
      </c>
      <c r="E159" s="445" t="s">
        <v>1975</v>
      </c>
      <c r="F159" s="445" t="s">
        <v>1976</v>
      </c>
      <c r="G159" s="445" t="s">
        <v>1981</v>
      </c>
      <c r="H159" s="445" t="s">
        <v>1984</v>
      </c>
      <c r="I159" s="445" t="s">
        <v>1985</v>
      </c>
      <c r="J159" s="445" t="s">
        <v>3139</v>
      </c>
      <c r="K159" s="445" t="s">
        <v>3140</v>
      </c>
      <c r="L159" t="s">
        <v>4062</v>
      </c>
    </row>
    <row r="160" spans="1:12" x14ac:dyDescent="0.25">
      <c r="A160" s="445" t="s">
        <v>3495</v>
      </c>
      <c r="B160" s="445" t="s">
        <v>1980</v>
      </c>
      <c r="C160" s="445" t="s">
        <v>1979</v>
      </c>
      <c r="D160" s="445" t="s">
        <v>1980</v>
      </c>
      <c r="E160" s="445" t="s">
        <v>1975</v>
      </c>
      <c r="F160" s="445" t="s">
        <v>1976</v>
      </c>
      <c r="G160" s="445" t="s">
        <v>1981</v>
      </c>
      <c r="H160" s="445" t="s">
        <v>1984</v>
      </c>
      <c r="I160" s="445" t="s">
        <v>1985</v>
      </c>
      <c r="J160" s="445" t="s">
        <v>3496</v>
      </c>
      <c r="K160" s="445" t="s">
        <v>3497</v>
      </c>
      <c r="L160" t="s">
        <v>4181</v>
      </c>
    </row>
    <row r="161" spans="1:12" x14ac:dyDescent="0.25">
      <c r="A161" s="445" t="s">
        <v>2147</v>
      </c>
      <c r="B161" s="445" t="s">
        <v>1983</v>
      </c>
      <c r="C161" s="445" t="s">
        <v>1979</v>
      </c>
      <c r="D161" s="445" t="s">
        <v>1980</v>
      </c>
      <c r="E161" s="445" t="s">
        <v>1975</v>
      </c>
      <c r="F161" s="445" t="s">
        <v>1976</v>
      </c>
      <c r="G161" s="445" t="s">
        <v>1981</v>
      </c>
      <c r="H161" s="445" t="s">
        <v>1984</v>
      </c>
      <c r="I161" s="445" t="s">
        <v>1985</v>
      </c>
      <c r="J161" s="445" t="s">
        <v>2148</v>
      </c>
      <c r="K161" s="445" t="s">
        <v>2149</v>
      </c>
      <c r="L161" t="s">
        <v>3733</v>
      </c>
    </row>
    <row r="162" spans="1:12" x14ac:dyDescent="0.25">
      <c r="A162" s="445" t="s">
        <v>2325</v>
      </c>
      <c r="B162" s="445" t="s">
        <v>1983</v>
      </c>
      <c r="C162" s="445" t="s">
        <v>1979</v>
      </c>
      <c r="D162" s="445" t="s">
        <v>1980</v>
      </c>
      <c r="E162" s="445" t="s">
        <v>1975</v>
      </c>
      <c r="F162" s="445" t="s">
        <v>1976</v>
      </c>
      <c r="G162" s="445" t="s">
        <v>1981</v>
      </c>
      <c r="H162" s="445" t="s">
        <v>1984</v>
      </c>
      <c r="I162" s="445" t="s">
        <v>1985</v>
      </c>
      <c r="J162" s="445" t="s">
        <v>2326</v>
      </c>
      <c r="K162" s="445" t="s">
        <v>2327</v>
      </c>
      <c r="L162" t="s">
        <v>3791</v>
      </c>
    </row>
    <row r="163" spans="1:12" x14ac:dyDescent="0.25">
      <c r="A163" s="445" t="s">
        <v>3369</v>
      </c>
      <c r="B163" s="445" t="s">
        <v>1983</v>
      </c>
      <c r="C163" s="445" t="s">
        <v>1979</v>
      </c>
      <c r="D163" s="445" t="s">
        <v>1980</v>
      </c>
      <c r="E163" s="445" t="s">
        <v>1975</v>
      </c>
      <c r="F163" s="445" t="s">
        <v>1976</v>
      </c>
      <c r="G163" s="445" t="s">
        <v>1981</v>
      </c>
      <c r="H163" s="445" t="s">
        <v>1984</v>
      </c>
      <c r="I163" s="445" t="s">
        <v>1985</v>
      </c>
      <c r="J163" s="445" t="s">
        <v>3370</v>
      </c>
      <c r="K163" s="445" t="s">
        <v>3371</v>
      </c>
      <c r="L163" t="s">
        <v>4139</v>
      </c>
    </row>
    <row r="164" spans="1:12" x14ac:dyDescent="0.25">
      <c r="A164" s="445" t="s">
        <v>3645</v>
      </c>
      <c r="B164" s="445" t="s">
        <v>1980</v>
      </c>
      <c r="C164" s="445" t="s">
        <v>1979</v>
      </c>
      <c r="D164" s="445" t="s">
        <v>1980</v>
      </c>
      <c r="E164" s="445" t="s">
        <v>1975</v>
      </c>
      <c r="F164" s="445" t="s">
        <v>1976</v>
      </c>
      <c r="G164" s="445" t="s">
        <v>1981</v>
      </c>
      <c r="H164" s="445" t="s">
        <v>1984</v>
      </c>
      <c r="I164" s="445" t="s">
        <v>1985</v>
      </c>
      <c r="J164" s="445" t="s">
        <v>3646</v>
      </c>
      <c r="K164" s="445" t="s">
        <v>3647</v>
      </c>
      <c r="L164" t="s">
        <v>4231</v>
      </c>
    </row>
    <row r="165" spans="1:12" x14ac:dyDescent="0.25">
      <c r="A165" s="445" t="s">
        <v>2305</v>
      </c>
      <c r="B165" s="445" t="s">
        <v>1983</v>
      </c>
      <c r="C165" s="445" t="s">
        <v>1979</v>
      </c>
      <c r="D165" s="445" t="s">
        <v>1980</v>
      </c>
      <c r="E165" s="445" t="s">
        <v>1975</v>
      </c>
      <c r="F165" s="445" t="s">
        <v>1976</v>
      </c>
      <c r="G165" s="445" t="s">
        <v>1981</v>
      </c>
      <c r="H165" s="445" t="s">
        <v>1984</v>
      </c>
      <c r="I165" s="445" t="s">
        <v>1985</v>
      </c>
      <c r="J165" s="445" t="s">
        <v>2200</v>
      </c>
      <c r="K165" s="445" t="s">
        <v>2306</v>
      </c>
      <c r="L165" t="s">
        <v>3750</v>
      </c>
    </row>
    <row r="166" spans="1:12" x14ac:dyDescent="0.25">
      <c r="A166" s="445" t="s">
        <v>2199</v>
      </c>
      <c r="B166" s="445" t="s">
        <v>1983</v>
      </c>
      <c r="C166" s="445" t="s">
        <v>1979</v>
      </c>
      <c r="D166" s="445" t="s">
        <v>1980</v>
      </c>
      <c r="E166" s="445" t="s">
        <v>1975</v>
      </c>
      <c r="F166" s="445" t="s">
        <v>1976</v>
      </c>
      <c r="G166" s="445" t="s">
        <v>1981</v>
      </c>
      <c r="H166" s="445" t="s">
        <v>1984</v>
      </c>
      <c r="I166" s="445" t="s">
        <v>1985</v>
      </c>
      <c r="J166" s="445" t="s">
        <v>2200</v>
      </c>
      <c r="K166" s="445" t="s">
        <v>2201</v>
      </c>
      <c r="L166" t="s">
        <v>3750</v>
      </c>
    </row>
    <row r="167" spans="1:12" x14ac:dyDescent="0.25">
      <c r="A167" s="445" t="s">
        <v>2802</v>
      </c>
      <c r="B167" s="445" t="s">
        <v>1983</v>
      </c>
      <c r="C167" s="445" t="s">
        <v>1979</v>
      </c>
      <c r="D167" s="445" t="s">
        <v>1980</v>
      </c>
      <c r="E167" s="445" t="s">
        <v>1975</v>
      </c>
      <c r="F167" s="445" t="s">
        <v>1976</v>
      </c>
      <c r="G167" s="445" t="s">
        <v>1981</v>
      </c>
      <c r="H167" s="445" t="s">
        <v>1984</v>
      </c>
      <c r="I167" s="445" t="s">
        <v>1985</v>
      </c>
      <c r="J167" s="445" t="s">
        <v>2803</v>
      </c>
      <c r="K167" s="445" t="s">
        <v>2804</v>
      </c>
      <c r="L167" t="s">
        <v>3950</v>
      </c>
    </row>
    <row r="168" spans="1:12" x14ac:dyDescent="0.25">
      <c r="A168" s="445" t="s">
        <v>2003</v>
      </c>
      <c r="B168" s="445" t="s">
        <v>1983</v>
      </c>
      <c r="C168" s="445" t="s">
        <v>1979</v>
      </c>
      <c r="D168" s="445" t="s">
        <v>1980</v>
      </c>
      <c r="E168" s="445" t="s">
        <v>1975</v>
      </c>
      <c r="F168" s="445" t="s">
        <v>1976</v>
      </c>
      <c r="G168" s="445" t="s">
        <v>1981</v>
      </c>
      <c r="H168" s="445" t="s">
        <v>1984</v>
      </c>
      <c r="I168" s="445" t="s">
        <v>1985</v>
      </c>
      <c r="J168" s="445" t="s">
        <v>2004</v>
      </c>
      <c r="K168" s="445" t="s">
        <v>2005</v>
      </c>
      <c r="L168" t="s">
        <v>3685</v>
      </c>
    </row>
    <row r="169" spans="1:12" x14ac:dyDescent="0.25">
      <c r="A169" s="445" t="s">
        <v>2718</v>
      </c>
      <c r="B169" s="445" t="s">
        <v>1983</v>
      </c>
      <c r="C169" s="445" t="s">
        <v>1979</v>
      </c>
      <c r="D169" s="445" t="s">
        <v>1980</v>
      </c>
      <c r="E169" s="445" t="s">
        <v>1975</v>
      </c>
      <c r="F169" s="445" t="s">
        <v>1976</v>
      </c>
      <c r="G169" s="445" t="s">
        <v>1981</v>
      </c>
      <c r="H169" s="445" t="s">
        <v>1984</v>
      </c>
      <c r="I169" s="445" t="s">
        <v>1985</v>
      </c>
      <c r="J169" s="445" t="s">
        <v>2719</v>
      </c>
      <c r="K169" s="445" t="s">
        <v>2720</v>
      </c>
      <c r="L169" t="s">
        <v>3922</v>
      </c>
    </row>
    <row r="170" spans="1:12" x14ac:dyDescent="0.25">
      <c r="A170" s="445" t="s">
        <v>2000</v>
      </c>
      <c r="B170" s="445" t="s">
        <v>1983</v>
      </c>
      <c r="C170" s="445" t="s">
        <v>1979</v>
      </c>
      <c r="D170" s="445" t="s">
        <v>1980</v>
      </c>
      <c r="E170" s="445" t="s">
        <v>1975</v>
      </c>
      <c r="F170" s="445" t="s">
        <v>1976</v>
      </c>
      <c r="G170" s="445" t="s">
        <v>1981</v>
      </c>
      <c r="H170" s="445" t="s">
        <v>1984</v>
      </c>
      <c r="I170" s="445" t="s">
        <v>1985</v>
      </c>
      <c r="J170" s="445" t="s">
        <v>2001</v>
      </c>
      <c r="K170" s="445" t="s">
        <v>2002</v>
      </c>
      <c r="L170" t="s">
        <v>3684</v>
      </c>
    </row>
    <row r="171" spans="1:12" x14ac:dyDescent="0.25">
      <c r="A171" s="445" t="s">
        <v>2922</v>
      </c>
      <c r="B171" s="445" t="s">
        <v>1983</v>
      </c>
      <c r="C171" s="445" t="s">
        <v>1979</v>
      </c>
      <c r="D171" s="445" t="s">
        <v>1980</v>
      </c>
      <c r="E171" s="445" t="s">
        <v>1975</v>
      </c>
      <c r="F171" s="445" t="s">
        <v>1976</v>
      </c>
      <c r="G171" s="445" t="s">
        <v>1981</v>
      </c>
      <c r="H171" s="445" t="s">
        <v>1984</v>
      </c>
      <c r="I171" s="445" t="s">
        <v>1985</v>
      </c>
      <c r="J171" s="445" t="s">
        <v>2923</v>
      </c>
      <c r="K171" s="445" t="s">
        <v>2924</v>
      </c>
      <c r="L171" t="s">
        <v>3990</v>
      </c>
    </row>
    <row r="172" spans="1:12" x14ac:dyDescent="0.25">
      <c r="A172" s="445" t="s">
        <v>2700</v>
      </c>
      <c r="B172" s="445" t="s">
        <v>1983</v>
      </c>
      <c r="C172" s="445" t="s">
        <v>1979</v>
      </c>
      <c r="D172" s="445" t="s">
        <v>1980</v>
      </c>
      <c r="E172" s="445" t="s">
        <v>1975</v>
      </c>
      <c r="F172" s="445" t="s">
        <v>1976</v>
      </c>
      <c r="G172" s="445" t="s">
        <v>1981</v>
      </c>
      <c r="H172" s="445" t="s">
        <v>1984</v>
      </c>
      <c r="I172" s="445" t="s">
        <v>1985</v>
      </c>
      <c r="J172" s="445" t="s">
        <v>2701</v>
      </c>
      <c r="K172" s="445" t="s">
        <v>2702</v>
      </c>
      <c r="L172" t="s">
        <v>3916</v>
      </c>
    </row>
    <row r="173" spans="1:12" x14ac:dyDescent="0.25">
      <c r="A173" s="445" t="s">
        <v>2988</v>
      </c>
      <c r="B173" s="445" t="s">
        <v>1983</v>
      </c>
      <c r="C173" s="445" t="s">
        <v>1979</v>
      </c>
      <c r="D173" s="445" t="s">
        <v>1980</v>
      </c>
      <c r="E173" s="445" t="s">
        <v>1975</v>
      </c>
      <c r="F173" s="445" t="s">
        <v>1976</v>
      </c>
      <c r="G173" s="445" t="s">
        <v>1981</v>
      </c>
      <c r="H173" s="445" t="s">
        <v>1984</v>
      </c>
      <c r="I173" s="445" t="s">
        <v>1985</v>
      </c>
      <c r="J173" s="445" t="s">
        <v>2989</v>
      </c>
      <c r="K173" s="445" t="s">
        <v>2990</v>
      </c>
      <c r="L173" t="s">
        <v>4012</v>
      </c>
    </row>
    <row r="174" spans="1:12" x14ac:dyDescent="0.25">
      <c r="A174" s="445" t="s">
        <v>3363</v>
      </c>
      <c r="B174" s="445" t="s">
        <v>1983</v>
      </c>
      <c r="C174" s="445" t="s">
        <v>1979</v>
      </c>
      <c r="D174" s="445" t="s">
        <v>1980</v>
      </c>
      <c r="E174" s="445" t="s">
        <v>1975</v>
      </c>
      <c r="F174" s="445" t="s">
        <v>1976</v>
      </c>
      <c r="G174" s="445" t="s">
        <v>1981</v>
      </c>
      <c r="H174" s="445" t="s">
        <v>1984</v>
      </c>
      <c r="I174" s="445" t="s">
        <v>1985</v>
      </c>
      <c r="J174" s="445" t="s">
        <v>3364</v>
      </c>
      <c r="K174" s="445" t="s">
        <v>3365</v>
      </c>
      <c r="L174" t="s">
        <v>4137</v>
      </c>
    </row>
    <row r="175" spans="1:12" x14ac:dyDescent="0.25">
      <c r="A175" s="445" t="s">
        <v>3165</v>
      </c>
      <c r="B175" s="445" t="s">
        <v>1983</v>
      </c>
      <c r="C175" s="445" t="s">
        <v>1979</v>
      </c>
      <c r="D175" s="445" t="s">
        <v>1980</v>
      </c>
      <c r="E175" s="445" t="s">
        <v>1975</v>
      </c>
      <c r="F175" s="445" t="s">
        <v>1976</v>
      </c>
      <c r="G175" s="445" t="s">
        <v>1981</v>
      </c>
      <c r="H175" s="445" t="s">
        <v>1984</v>
      </c>
      <c r="I175" s="445" t="s">
        <v>1985</v>
      </c>
      <c r="J175" s="445" t="s">
        <v>3166</v>
      </c>
      <c r="K175" s="445" t="s">
        <v>3167</v>
      </c>
      <c r="L175" t="s">
        <v>4071</v>
      </c>
    </row>
    <row r="176" spans="1:12" x14ac:dyDescent="0.25">
      <c r="A176" s="445" t="s">
        <v>3006</v>
      </c>
      <c r="B176" s="445" t="s">
        <v>1983</v>
      </c>
      <c r="C176" s="445" t="s">
        <v>1979</v>
      </c>
      <c r="D176" s="445" t="s">
        <v>1980</v>
      </c>
      <c r="E176" s="445" t="s">
        <v>1975</v>
      </c>
      <c r="F176" s="445" t="s">
        <v>1976</v>
      </c>
      <c r="G176" s="445" t="s">
        <v>1981</v>
      </c>
      <c r="H176" s="445" t="s">
        <v>1984</v>
      </c>
      <c r="I176" s="445" t="s">
        <v>1985</v>
      </c>
      <c r="J176" s="445" t="s">
        <v>3007</v>
      </c>
      <c r="K176" s="445" t="s">
        <v>3008</v>
      </c>
      <c r="L176" t="s">
        <v>4018</v>
      </c>
    </row>
    <row r="177" spans="1:12" x14ac:dyDescent="0.25">
      <c r="A177" s="445" t="s">
        <v>3450</v>
      </c>
      <c r="B177" s="445" t="s">
        <v>1980</v>
      </c>
      <c r="C177" s="445" t="s">
        <v>1979</v>
      </c>
      <c r="D177" s="445" t="s">
        <v>1980</v>
      </c>
      <c r="E177" s="445" t="s">
        <v>1975</v>
      </c>
      <c r="F177" s="445" t="s">
        <v>1976</v>
      </c>
      <c r="G177" s="445" t="s">
        <v>1981</v>
      </c>
      <c r="H177" s="445" t="s">
        <v>1984</v>
      </c>
      <c r="I177" s="445" t="s">
        <v>1985</v>
      </c>
      <c r="J177" s="445" t="s">
        <v>3451</v>
      </c>
      <c r="K177" s="445" t="s">
        <v>3452</v>
      </c>
      <c r="L177" t="s">
        <v>4166</v>
      </c>
    </row>
    <row r="178" spans="1:12" x14ac:dyDescent="0.25">
      <c r="A178" s="445" t="s">
        <v>3516</v>
      </c>
      <c r="B178" s="445" t="s">
        <v>1980</v>
      </c>
      <c r="C178" s="445" t="s">
        <v>1979</v>
      </c>
      <c r="D178" s="445" t="s">
        <v>1980</v>
      </c>
      <c r="E178" s="445" t="s">
        <v>1975</v>
      </c>
      <c r="F178" s="445" t="s">
        <v>1976</v>
      </c>
      <c r="G178" s="445" t="s">
        <v>1981</v>
      </c>
      <c r="H178" s="445" t="s">
        <v>1984</v>
      </c>
      <c r="I178" s="445" t="s">
        <v>1985</v>
      </c>
      <c r="J178" s="445" t="s">
        <v>3517</v>
      </c>
      <c r="K178" s="445" t="s">
        <v>3518</v>
      </c>
      <c r="L178" t="s">
        <v>4188</v>
      </c>
    </row>
    <row r="179" spans="1:12" x14ac:dyDescent="0.25">
      <c r="A179" s="445" t="s">
        <v>3288</v>
      </c>
      <c r="B179" s="445" t="s">
        <v>1983</v>
      </c>
      <c r="C179" s="445" t="s">
        <v>1979</v>
      </c>
      <c r="D179" s="445" t="s">
        <v>1980</v>
      </c>
      <c r="E179" s="445" t="s">
        <v>1975</v>
      </c>
      <c r="F179" s="445" t="s">
        <v>1976</v>
      </c>
      <c r="G179" s="445" t="s">
        <v>1981</v>
      </c>
      <c r="H179" s="445" t="s">
        <v>1984</v>
      </c>
      <c r="I179" s="445" t="s">
        <v>1985</v>
      </c>
      <c r="J179" s="445" t="s">
        <v>3289</v>
      </c>
      <c r="K179" s="445" t="s">
        <v>3290</v>
      </c>
      <c r="L179" t="s">
        <v>4112</v>
      </c>
    </row>
    <row r="180" spans="1:12" x14ac:dyDescent="0.25">
      <c r="A180" s="445" t="s">
        <v>3546</v>
      </c>
      <c r="B180" s="445" t="s">
        <v>1980</v>
      </c>
      <c r="C180" s="445" t="s">
        <v>1979</v>
      </c>
      <c r="D180" s="445" t="s">
        <v>1980</v>
      </c>
      <c r="E180" s="445" t="s">
        <v>1975</v>
      </c>
      <c r="F180" s="445" t="s">
        <v>1976</v>
      </c>
      <c r="G180" s="445" t="s">
        <v>1981</v>
      </c>
      <c r="H180" s="445" t="s">
        <v>1984</v>
      </c>
      <c r="I180" s="445" t="s">
        <v>1985</v>
      </c>
      <c r="J180" s="445" t="s">
        <v>3547</v>
      </c>
      <c r="K180" s="445" t="s">
        <v>3548</v>
      </c>
      <c r="L180" t="s">
        <v>4198</v>
      </c>
    </row>
    <row r="181" spans="1:12" x14ac:dyDescent="0.25">
      <c r="A181" s="445" t="s">
        <v>2349</v>
      </c>
      <c r="B181" s="445" t="s">
        <v>1983</v>
      </c>
      <c r="C181" s="445" t="s">
        <v>1979</v>
      </c>
      <c r="D181" s="445" t="s">
        <v>1980</v>
      </c>
      <c r="E181" s="445" t="s">
        <v>1975</v>
      </c>
      <c r="F181" s="445" t="s">
        <v>1976</v>
      </c>
      <c r="G181" s="445" t="s">
        <v>1981</v>
      </c>
      <c r="H181" s="445" t="s">
        <v>1984</v>
      </c>
      <c r="I181" s="445" t="s">
        <v>1985</v>
      </c>
      <c r="J181" s="445" t="s">
        <v>2350</v>
      </c>
      <c r="K181" s="445" t="s">
        <v>2351</v>
      </c>
      <c r="L181" t="s">
        <v>3799</v>
      </c>
    </row>
    <row r="182" spans="1:12" x14ac:dyDescent="0.25">
      <c r="A182" s="445" t="s">
        <v>3264</v>
      </c>
      <c r="B182" s="445" t="s">
        <v>1983</v>
      </c>
      <c r="C182" s="445" t="s">
        <v>1979</v>
      </c>
      <c r="D182" s="445" t="s">
        <v>1980</v>
      </c>
      <c r="E182" s="445" t="s">
        <v>1975</v>
      </c>
      <c r="F182" s="445" t="s">
        <v>1976</v>
      </c>
      <c r="G182" s="445" t="s">
        <v>1981</v>
      </c>
      <c r="H182" s="445" t="s">
        <v>1984</v>
      </c>
      <c r="I182" s="445" t="s">
        <v>1985</v>
      </c>
      <c r="J182" s="445" t="s">
        <v>3265</v>
      </c>
      <c r="K182" s="445" t="s">
        <v>3266</v>
      </c>
      <c r="L182" t="s">
        <v>4104</v>
      </c>
    </row>
    <row r="183" spans="1:12" x14ac:dyDescent="0.25">
      <c r="A183" s="445" t="s">
        <v>2625</v>
      </c>
      <c r="B183" s="445" t="s">
        <v>1983</v>
      </c>
      <c r="C183" s="445" t="s">
        <v>1979</v>
      </c>
      <c r="D183" s="445" t="s">
        <v>1980</v>
      </c>
      <c r="E183" s="445" t="s">
        <v>1975</v>
      </c>
      <c r="F183" s="445" t="s">
        <v>1976</v>
      </c>
      <c r="G183" s="445" t="s">
        <v>1981</v>
      </c>
      <c r="H183" s="445" t="s">
        <v>1984</v>
      </c>
      <c r="I183" s="445" t="s">
        <v>1985</v>
      </c>
      <c r="J183" s="445" t="s">
        <v>2626</v>
      </c>
      <c r="K183" s="445" t="s">
        <v>2627</v>
      </c>
      <c r="L183" t="s">
        <v>3891</v>
      </c>
    </row>
    <row r="184" spans="1:12" x14ac:dyDescent="0.25">
      <c r="A184" s="445" t="s">
        <v>3588</v>
      </c>
      <c r="B184" s="445" t="s">
        <v>1980</v>
      </c>
      <c r="C184" s="445" t="s">
        <v>1979</v>
      </c>
      <c r="D184" s="445" t="s">
        <v>1980</v>
      </c>
      <c r="E184" s="445" t="s">
        <v>1975</v>
      </c>
      <c r="F184" s="445" t="s">
        <v>1976</v>
      </c>
      <c r="G184" s="445" t="s">
        <v>1981</v>
      </c>
      <c r="H184" s="445" t="s">
        <v>1984</v>
      </c>
      <c r="I184" s="445" t="s">
        <v>1985</v>
      </c>
      <c r="J184" s="445" t="s">
        <v>3589</v>
      </c>
      <c r="K184" s="445" t="s">
        <v>3590</v>
      </c>
      <c r="L184" t="s">
        <v>4212</v>
      </c>
    </row>
    <row r="185" spans="1:12" x14ac:dyDescent="0.25">
      <c r="A185" s="445" t="s">
        <v>2385</v>
      </c>
      <c r="B185" s="445" t="s">
        <v>1983</v>
      </c>
      <c r="C185" s="445" t="s">
        <v>1979</v>
      </c>
      <c r="D185" s="445" t="s">
        <v>1980</v>
      </c>
      <c r="E185" s="445" t="s">
        <v>1975</v>
      </c>
      <c r="F185" s="445" t="s">
        <v>1976</v>
      </c>
      <c r="G185" s="445" t="s">
        <v>1981</v>
      </c>
      <c r="H185" s="445" t="s">
        <v>1984</v>
      </c>
      <c r="I185" s="445" t="s">
        <v>1985</v>
      </c>
      <c r="J185" s="445" t="s">
        <v>2386</v>
      </c>
      <c r="K185" s="445" t="s">
        <v>2387</v>
      </c>
      <c r="L185" t="s">
        <v>3811</v>
      </c>
    </row>
    <row r="186" spans="1:12" x14ac:dyDescent="0.25">
      <c r="A186" s="445" t="s">
        <v>2284</v>
      </c>
      <c r="B186" s="445" t="s">
        <v>1983</v>
      </c>
      <c r="C186" s="445" t="s">
        <v>1979</v>
      </c>
      <c r="D186" s="445" t="s">
        <v>1980</v>
      </c>
      <c r="E186" s="445" t="s">
        <v>1975</v>
      </c>
      <c r="F186" s="445" t="s">
        <v>1976</v>
      </c>
      <c r="G186" s="445" t="s">
        <v>1981</v>
      </c>
      <c r="H186" s="445" t="s">
        <v>1984</v>
      </c>
      <c r="I186" s="445" t="s">
        <v>1985</v>
      </c>
      <c r="J186" s="445" t="s">
        <v>2285</v>
      </c>
      <c r="K186" s="445" t="s">
        <v>2286</v>
      </c>
      <c r="L186" t="s">
        <v>3778</v>
      </c>
    </row>
    <row r="187" spans="1:12" x14ac:dyDescent="0.25">
      <c r="A187" s="445" t="s">
        <v>2940</v>
      </c>
      <c r="B187" s="445" t="s">
        <v>1983</v>
      </c>
      <c r="C187" s="445" t="s">
        <v>1979</v>
      </c>
      <c r="D187" s="445" t="s">
        <v>1980</v>
      </c>
      <c r="E187" s="445" t="s">
        <v>1975</v>
      </c>
      <c r="F187" s="445" t="s">
        <v>1976</v>
      </c>
      <c r="G187" s="445" t="s">
        <v>1981</v>
      </c>
      <c r="H187" s="445" t="s">
        <v>1984</v>
      </c>
      <c r="I187" s="445" t="s">
        <v>1985</v>
      </c>
      <c r="J187" s="445" t="s">
        <v>2941</v>
      </c>
      <c r="K187" s="445" t="s">
        <v>2942</v>
      </c>
      <c r="L187" t="s">
        <v>3996</v>
      </c>
    </row>
    <row r="188" spans="1:12" x14ac:dyDescent="0.25">
      <c r="A188" s="445" t="s">
        <v>2682</v>
      </c>
      <c r="B188" s="445" t="s">
        <v>1983</v>
      </c>
      <c r="C188" s="445" t="s">
        <v>1979</v>
      </c>
      <c r="D188" s="445" t="s">
        <v>1980</v>
      </c>
      <c r="E188" s="445" t="s">
        <v>1975</v>
      </c>
      <c r="F188" s="445" t="s">
        <v>1976</v>
      </c>
      <c r="G188" s="445" t="s">
        <v>1981</v>
      </c>
      <c r="H188" s="445" t="s">
        <v>1984</v>
      </c>
      <c r="I188" s="445" t="s">
        <v>1985</v>
      </c>
      <c r="J188" s="445" t="s">
        <v>2683</v>
      </c>
      <c r="K188" s="445" t="s">
        <v>2684</v>
      </c>
      <c r="L188" t="s">
        <v>3910</v>
      </c>
    </row>
    <row r="189" spans="1:12" x14ac:dyDescent="0.25">
      <c r="A189" s="445" t="s">
        <v>3399</v>
      </c>
      <c r="B189" s="445" t="s">
        <v>1983</v>
      </c>
      <c r="C189" s="445" t="s">
        <v>1979</v>
      </c>
      <c r="D189" s="445" t="s">
        <v>1980</v>
      </c>
      <c r="E189" s="445" t="s">
        <v>1975</v>
      </c>
      <c r="F189" s="445" t="s">
        <v>1976</v>
      </c>
      <c r="G189" s="445" t="s">
        <v>1981</v>
      </c>
      <c r="H189" s="445" t="s">
        <v>1984</v>
      </c>
      <c r="I189" s="445" t="s">
        <v>1985</v>
      </c>
      <c r="J189" s="445" t="s">
        <v>3400</v>
      </c>
      <c r="K189" s="445" t="s">
        <v>3401</v>
      </c>
      <c r="L189" t="s">
        <v>4149</v>
      </c>
    </row>
    <row r="190" spans="1:12" x14ac:dyDescent="0.25">
      <c r="A190" s="445" t="s">
        <v>2178</v>
      </c>
      <c r="B190" s="445" t="s">
        <v>1983</v>
      </c>
      <c r="C190" s="445" t="s">
        <v>1979</v>
      </c>
      <c r="D190" s="445" t="s">
        <v>1980</v>
      </c>
      <c r="E190" s="445" t="s">
        <v>1975</v>
      </c>
      <c r="F190" s="445" t="s">
        <v>1976</v>
      </c>
      <c r="G190" s="445" t="s">
        <v>1981</v>
      </c>
      <c r="H190" s="445" t="s">
        <v>1984</v>
      </c>
      <c r="I190" s="445" t="s">
        <v>1985</v>
      </c>
      <c r="J190" s="445" t="s">
        <v>2179</v>
      </c>
      <c r="K190" s="445" t="s">
        <v>2180</v>
      </c>
      <c r="L190" t="s">
        <v>3743</v>
      </c>
    </row>
    <row r="191" spans="1:12" x14ac:dyDescent="0.25">
      <c r="A191" s="445" t="s">
        <v>2850</v>
      </c>
      <c r="B191" s="445" t="s">
        <v>1983</v>
      </c>
      <c r="C191" s="445" t="s">
        <v>1979</v>
      </c>
      <c r="D191" s="445" t="s">
        <v>1980</v>
      </c>
      <c r="E191" s="445" t="s">
        <v>1975</v>
      </c>
      <c r="F191" s="445" t="s">
        <v>1976</v>
      </c>
      <c r="G191" s="445" t="s">
        <v>1981</v>
      </c>
      <c r="H191" s="445" t="s">
        <v>1984</v>
      </c>
      <c r="I191" s="445" t="s">
        <v>1985</v>
      </c>
      <c r="J191" s="445" t="s">
        <v>2851</v>
      </c>
      <c r="K191" s="445" t="s">
        <v>2852</v>
      </c>
      <c r="L191" t="s">
        <v>3966</v>
      </c>
    </row>
    <row r="192" spans="1:12" x14ac:dyDescent="0.25">
      <c r="A192" s="445" t="s">
        <v>2129</v>
      </c>
      <c r="B192" s="445" t="s">
        <v>1983</v>
      </c>
      <c r="C192" s="445" t="s">
        <v>1979</v>
      </c>
      <c r="D192" s="445" t="s">
        <v>1980</v>
      </c>
      <c r="E192" s="445" t="s">
        <v>1975</v>
      </c>
      <c r="F192" s="445" t="s">
        <v>1976</v>
      </c>
      <c r="G192" s="445" t="s">
        <v>1981</v>
      </c>
      <c r="H192" s="445" t="s">
        <v>1984</v>
      </c>
      <c r="I192" s="445" t="s">
        <v>1985</v>
      </c>
      <c r="J192" s="445" t="s">
        <v>2130</v>
      </c>
      <c r="K192" s="445" t="s">
        <v>2131</v>
      </c>
      <c r="L192" t="s">
        <v>3727</v>
      </c>
    </row>
    <row r="193" spans="1:12" x14ac:dyDescent="0.25">
      <c r="A193" s="445" t="s">
        <v>2607</v>
      </c>
      <c r="B193" s="445" t="s">
        <v>1983</v>
      </c>
      <c r="C193" s="445" t="s">
        <v>1979</v>
      </c>
      <c r="D193" s="445" t="s">
        <v>1980</v>
      </c>
      <c r="E193" s="445" t="s">
        <v>1975</v>
      </c>
      <c r="F193" s="445" t="s">
        <v>1976</v>
      </c>
      <c r="G193" s="445" t="s">
        <v>1981</v>
      </c>
      <c r="H193" s="445" t="s">
        <v>1984</v>
      </c>
      <c r="I193" s="445" t="s">
        <v>1985</v>
      </c>
      <c r="J193" s="445" t="s">
        <v>2608</v>
      </c>
      <c r="K193" s="445" t="s">
        <v>2609</v>
      </c>
      <c r="L193" t="s">
        <v>3885</v>
      </c>
    </row>
    <row r="194" spans="1:12" x14ac:dyDescent="0.25">
      <c r="A194" s="445" t="s">
        <v>2239</v>
      </c>
      <c r="B194" s="445" t="s">
        <v>1983</v>
      </c>
      <c r="C194" s="445" t="s">
        <v>1979</v>
      </c>
      <c r="D194" s="445" t="s">
        <v>1980</v>
      </c>
      <c r="E194" s="445" t="s">
        <v>1975</v>
      </c>
      <c r="F194" s="445" t="s">
        <v>1976</v>
      </c>
      <c r="G194" s="445" t="s">
        <v>1981</v>
      </c>
      <c r="H194" s="445" t="s">
        <v>1984</v>
      </c>
      <c r="I194" s="445" t="s">
        <v>1985</v>
      </c>
      <c r="J194" s="445" t="s">
        <v>2240</v>
      </c>
      <c r="K194" s="445" t="s">
        <v>2241</v>
      </c>
      <c r="L194" t="s">
        <v>3763</v>
      </c>
    </row>
    <row r="195" spans="1:12" x14ac:dyDescent="0.25">
      <c r="A195" s="445" t="s">
        <v>2430</v>
      </c>
      <c r="B195" s="445" t="s">
        <v>1983</v>
      </c>
      <c r="C195" s="445" t="s">
        <v>1979</v>
      </c>
      <c r="D195" s="445" t="s">
        <v>1980</v>
      </c>
      <c r="E195" s="445" t="s">
        <v>1975</v>
      </c>
      <c r="F195" s="445" t="s">
        <v>1976</v>
      </c>
      <c r="G195" s="445" t="s">
        <v>1981</v>
      </c>
      <c r="H195" s="445" t="s">
        <v>1984</v>
      </c>
      <c r="I195" s="445" t="s">
        <v>1985</v>
      </c>
      <c r="J195" s="445" t="s">
        <v>2431</v>
      </c>
      <c r="K195" s="445" t="s">
        <v>2432</v>
      </c>
      <c r="L195" t="s">
        <v>3826</v>
      </c>
    </row>
    <row r="196" spans="1:12" x14ac:dyDescent="0.25">
      <c r="A196" s="445" t="s">
        <v>2233</v>
      </c>
      <c r="B196" s="445" t="s">
        <v>1983</v>
      </c>
      <c r="C196" s="445" t="s">
        <v>1979</v>
      </c>
      <c r="D196" s="445" t="s">
        <v>1980</v>
      </c>
      <c r="E196" s="445" t="s">
        <v>1975</v>
      </c>
      <c r="F196" s="445" t="s">
        <v>1976</v>
      </c>
      <c r="G196" s="445" t="s">
        <v>1981</v>
      </c>
      <c r="H196" s="445" t="s">
        <v>1984</v>
      </c>
      <c r="I196" s="445" t="s">
        <v>1985</v>
      </c>
      <c r="J196" s="445" t="s">
        <v>2234</v>
      </c>
      <c r="K196" s="445" t="s">
        <v>2235</v>
      </c>
      <c r="L196" t="s">
        <v>3761</v>
      </c>
    </row>
    <row r="197" spans="1:12" x14ac:dyDescent="0.25">
      <c r="A197" s="445" t="s">
        <v>2433</v>
      </c>
      <c r="B197" s="445" t="s">
        <v>1983</v>
      </c>
      <c r="C197" s="445" t="s">
        <v>1979</v>
      </c>
      <c r="D197" s="445" t="s">
        <v>1980</v>
      </c>
      <c r="E197" s="445" t="s">
        <v>1975</v>
      </c>
      <c r="F197" s="445" t="s">
        <v>1976</v>
      </c>
      <c r="G197" s="445" t="s">
        <v>1981</v>
      </c>
      <c r="H197" s="445" t="s">
        <v>1984</v>
      </c>
      <c r="I197" s="445" t="s">
        <v>1985</v>
      </c>
      <c r="J197" s="445" t="s">
        <v>2434</v>
      </c>
      <c r="K197" s="445" t="s">
        <v>2435</v>
      </c>
      <c r="L197" t="s">
        <v>3827</v>
      </c>
    </row>
    <row r="198" spans="1:12" x14ac:dyDescent="0.25">
      <c r="A198" s="445" t="s">
        <v>2093</v>
      </c>
      <c r="B198" s="445" t="s">
        <v>1983</v>
      </c>
      <c r="C198" s="445" t="s">
        <v>1979</v>
      </c>
      <c r="D198" s="445" t="s">
        <v>1980</v>
      </c>
      <c r="E198" s="445" t="s">
        <v>1975</v>
      </c>
      <c r="F198" s="445" t="s">
        <v>1976</v>
      </c>
      <c r="G198" s="445" t="s">
        <v>1981</v>
      </c>
      <c r="H198" s="445" t="s">
        <v>1984</v>
      </c>
      <c r="I198" s="445" t="s">
        <v>1985</v>
      </c>
      <c r="J198" s="445" t="s">
        <v>2094</v>
      </c>
      <c r="K198" s="445" t="s">
        <v>2095</v>
      </c>
      <c r="L198" t="s">
        <v>3715</v>
      </c>
    </row>
    <row r="199" spans="1:12" x14ac:dyDescent="0.25">
      <c r="A199" s="445" t="s">
        <v>3609</v>
      </c>
      <c r="B199" s="445" t="s">
        <v>1980</v>
      </c>
      <c r="C199" s="445" t="s">
        <v>1979</v>
      </c>
      <c r="D199" s="445" t="s">
        <v>1980</v>
      </c>
      <c r="E199" s="445" t="s">
        <v>1975</v>
      </c>
      <c r="F199" s="445" t="s">
        <v>1976</v>
      </c>
      <c r="G199" s="445" t="s">
        <v>1981</v>
      </c>
      <c r="H199" s="445" t="s">
        <v>1984</v>
      </c>
      <c r="I199" s="445" t="s">
        <v>1985</v>
      </c>
      <c r="J199" s="445" t="s">
        <v>3610</v>
      </c>
      <c r="K199" s="445" t="s">
        <v>3611</v>
      </c>
      <c r="L199" t="s">
        <v>4219</v>
      </c>
    </row>
    <row r="200" spans="1:12" x14ac:dyDescent="0.25">
      <c r="A200" s="445" t="s">
        <v>2547</v>
      </c>
      <c r="B200" s="445" t="s">
        <v>1983</v>
      </c>
      <c r="C200" s="445" t="s">
        <v>1979</v>
      </c>
      <c r="D200" s="445" t="s">
        <v>1980</v>
      </c>
      <c r="E200" s="445" t="s">
        <v>1975</v>
      </c>
      <c r="F200" s="445" t="s">
        <v>1976</v>
      </c>
      <c r="G200" s="445" t="s">
        <v>1981</v>
      </c>
      <c r="H200" s="445" t="s">
        <v>1984</v>
      </c>
      <c r="I200" s="445" t="s">
        <v>1985</v>
      </c>
      <c r="J200" s="445" t="s">
        <v>2548</v>
      </c>
      <c r="K200" s="445" t="s">
        <v>2549</v>
      </c>
      <c r="L200" t="s">
        <v>3865</v>
      </c>
    </row>
    <row r="201" spans="1:12" x14ac:dyDescent="0.25">
      <c r="A201" s="445" t="s">
        <v>2296</v>
      </c>
      <c r="B201" s="445" t="s">
        <v>1983</v>
      </c>
      <c r="C201" s="445" t="s">
        <v>1979</v>
      </c>
      <c r="D201" s="445" t="s">
        <v>1980</v>
      </c>
      <c r="E201" s="445" t="s">
        <v>1975</v>
      </c>
      <c r="F201" s="445" t="s">
        <v>1976</v>
      </c>
      <c r="G201" s="445" t="s">
        <v>1981</v>
      </c>
      <c r="H201" s="445" t="s">
        <v>1984</v>
      </c>
      <c r="I201" s="445" t="s">
        <v>1985</v>
      </c>
      <c r="J201" s="445" t="s">
        <v>2297</v>
      </c>
      <c r="K201" s="445" t="s">
        <v>2298</v>
      </c>
      <c r="L201" t="s">
        <v>3782</v>
      </c>
    </row>
    <row r="202" spans="1:12" x14ac:dyDescent="0.25">
      <c r="A202" s="445" t="s">
        <v>3477</v>
      </c>
      <c r="B202" s="445" t="s">
        <v>1980</v>
      </c>
      <c r="C202" s="445" t="s">
        <v>1979</v>
      </c>
      <c r="D202" s="445" t="s">
        <v>1980</v>
      </c>
      <c r="E202" s="445" t="s">
        <v>1975</v>
      </c>
      <c r="F202" s="445" t="s">
        <v>1976</v>
      </c>
      <c r="G202" s="445" t="s">
        <v>1981</v>
      </c>
      <c r="H202" s="445" t="s">
        <v>1984</v>
      </c>
      <c r="I202" s="445" t="s">
        <v>1985</v>
      </c>
      <c r="J202" s="445" t="s">
        <v>3478</v>
      </c>
      <c r="K202" s="445" t="s">
        <v>3479</v>
      </c>
      <c r="L202" t="s">
        <v>4175</v>
      </c>
    </row>
    <row r="203" spans="1:12" x14ac:dyDescent="0.25">
      <c r="A203" s="445" t="s">
        <v>2544</v>
      </c>
      <c r="B203" s="445" t="s">
        <v>1983</v>
      </c>
      <c r="C203" s="445" t="s">
        <v>1979</v>
      </c>
      <c r="D203" s="445" t="s">
        <v>1980</v>
      </c>
      <c r="E203" s="445" t="s">
        <v>1975</v>
      </c>
      <c r="F203" s="445" t="s">
        <v>1976</v>
      </c>
      <c r="G203" s="445" t="s">
        <v>1981</v>
      </c>
      <c r="H203" s="445" t="s">
        <v>1984</v>
      </c>
      <c r="I203" s="445" t="s">
        <v>1985</v>
      </c>
      <c r="J203" s="445" t="s">
        <v>2545</v>
      </c>
      <c r="K203" s="445" t="s">
        <v>2546</v>
      </c>
      <c r="L203" t="s">
        <v>3864</v>
      </c>
    </row>
    <row r="204" spans="1:12" x14ac:dyDescent="0.25">
      <c r="A204" s="445" t="s">
        <v>3096</v>
      </c>
      <c r="B204" s="445" t="s">
        <v>1983</v>
      </c>
      <c r="C204" s="445" t="s">
        <v>1979</v>
      </c>
      <c r="D204" s="445" t="s">
        <v>1980</v>
      </c>
      <c r="E204" s="445" t="s">
        <v>1975</v>
      </c>
      <c r="F204" s="445" t="s">
        <v>1976</v>
      </c>
      <c r="G204" s="445" t="s">
        <v>1981</v>
      </c>
      <c r="H204" s="445" t="s">
        <v>1984</v>
      </c>
      <c r="I204" s="445" t="s">
        <v>1985</v>
      </c>
      <c r="J204" s="445" t="s">
        <v>3097</v>
      </c>
      <c r="K204" s="445" t="s">
        <v>3098</v>
      </c>
      <c r="L204" t="s">
        <v>4048</v>
      </c>
    </row>
    <row r="205" spans="1:12" x14ac:dyDescent="0.25">
      <c r="A205" s="445" t="s">
        <v>3078</v>
      </c>
      <c r="B205" s="445" t="s">
        <v>1983</v>
      </c>
      <c r="C205" s="445" t="s">
        <v>1979</v>
      </c>
      <c r="D205" s="445" t="s">
        <v>1980</v>
      </c>
      <c r="E205" s="445" t="s">
        <v>1975</v>
      </c>
      <c r="F205" s="445" t="s">
        <v>1976</v>
      </c>
      <c r="G205" s="445" t="s">
        <v>1981</v>
      </c>
      <c r="H205" s="445" t="s">
        <v>1984</v>
      </c>
      <c r="I205" s="445" t="s">
        <v>1985</v>
      </c>
      <c r="J205" s="445" t="s">
        <v>3079</v>
      </c>
      <c r="K205" s="445" t="s">
        <v>3080</v>
      </c>
      <c r="L205" t="s">
        <v>4042</v>
      </c>
    </row>
    <row r="206" spans="1:12" x14ac:dyDescent="0.25">
      <c r="A206" s="445" t="s">
        <v>3357</v>
      </c>
      <c r="B206" s="445" t="s">
        <v>1983</v>
      </c>
      <c r="C206" s="445" t="s">
        <v>1979</v>
      </c>
      <c r="D206" s="445" t="s">
        <v>1980</v>
      </c>
      <c r="E206" s="445" t="s">
        <v>1975</v>
      </c>
      <c r="F206" s="445" t="s">
        <v>1976</v>
      </c>
      <c r="G206" s="445" t="s">
        <v>1981</v>
      </c>
      <c r="H206" s="445" t="s">
        <v>1984</v>
      </c>
      <c r="I206" s="445" t="s">
        <v>1985</v>
      </c>
      <c r="J206" s="445" t="s">
        <v>3358</v>
      </c>
      <c r="K206" s="445" t="s">
        <v>3359</v>
      </c>
      <c r="L206" t="s">
        <v>4135</v>
      </c>
    </row>
    <row r="207" spans="1:12" x14ac:dyDescent="0.25">
      <c r="A207" s="445" t="s">
        <v>3213</v>
      </c>
      <c r="B207" s="445" t="s">
        <v>1983</v>
      </c>
      <c r="C207" s="445" t="s">
        <v>1979</v>
      </c>
      <c r="D207" s="445" t="s">
        <v>1980</v>
      </c>
      <c r="E207" s="445" t="s">
        <v>1975</v>
      </c>
      <c r="F207" s="445" t="s">
        <v>1976</v>
      </c>
      <c r="G207" s="445" t="s">
        <v>1981</v>
      </c>
      <c r="H207" s="445" t="s">
        <v>1984</v>
      </c>
      <c r="I207" s="445" t="s">
        <v>1985</v>
      </c>
      <c r="J207" s="445" t="s">
        <v>3214</v>
      </c>
      <c r="K207" s="445" t="s">
        <v>3215</v>
      </c>
      <c r="L207" t="s">
        <v>4087</v>
      </c>
    </row>
    <row r="208" spans="1:12" x14ac:dyDescent="0.25">
      <c r="A208" s="445" t="s">
        <v>2979</v>
      </c>
      <c r="B208" s="445" t="s">
        <v>1983</v>
      </c>
      <c r="C208" s="445" t="s">
        <v>1979</v>
      </c>
      <c r="D208" s="445" t="s">
        <v>1980</v>
      </c>
      <c r="E208" s="445" t="s">
        <v>1975</v>
      </c>
      <c r="F208" s="445" t="s">
        <v>1976</v>
      </c>
      <c r="G208" s="445" t="s">
        <v>1981</v>
      </c>
      <c r="H208" s="445" t="s">
        <v>1984</v>
      </c>
      <c r="I208" s="445" t="s">
        <v>1985</v>
      </c>
      <c r="J208" s="445" t="s">
        <v>2980</v>
      </c>
      <c r="K208" s="445" t="s">
        <v>2981</v>
      </c>
      <c r="L208" t="s">
        <v>4009</v>
      </c>
    </row>
    <row r="209" spans="1:12" x14ac:dyDescent="0.25">
      <c r="A209" s="445" t="s">
        <v>2580</v>
      </c>
      <c r="B209" s="445" t="s">
        <v>1983</v>
      </c>
      <c r="C209" s="445" t="s">
        <v>1979</v>
      </c>
      <c r="D209" s="445" t="s">
        <v>1980</v>
      </c>
      <c r="E209" s="445" t="s">
        <v>1975</v>
      </c>
      <c r="F209" s="445" t="s">
        <v>1976</v>
      </c>
      <c r="G209" s="445" t="s">
        <v>1981</v>
      </c>
      <c r="H209" s="445" t="s">
        <v>1984</v>
      </c>
      <c r="I209" s="445" t="s">
        <v>1985</v>
      </c>
      <c r="J209" s="445" t="s">
        <v>2581</v>
      </c>
      <c r="K209" s="445" t="s">
        <v>2582</v>
      </c>
      <c r="L209" t="s">
        <v>3876</v>
      </c>
    </row>
    <row r="210" spans="1:12" x14ac:dyDescent="0.25">
      <c r="A210" s="445" t="s">
        <v>2397</v>
      </c>
      <c r="B210" s="445" t="s">
        <v>1983</v>
      </c>
      <c r="C210" s="445" t="s">
        <v>1979</v>
      </c>
      <c r="D210" s="445" t="s">
        <v>1980</v>
      </c>
      <c r="E210" s="445" t="s">
        <v>1975</v>
      </c>
      <c r="F210" s="445" t="s">
        <v>1976</v>
      </c>
      <c r="G210" s="445" t="s">
        <v>1981</v>
      </c>
      <c r="H210" s="445" t="s">
        <v>1984</v>
      </c>
      <c r="I210" s="445" t="s">
        <v>1985</v>
      </c>
      <c r="J210" s="445" t="s">
        <v>2398</v>
      </c>
      <c r="K210" s="445" t="s">
        <v>2399</v>
      </c>
      <c r="L210" t="s">
        <v>3815</v>
      </c>
    </row>
    <row r="211" spans="1:12" x14ac:dyDescent="0.25">
      <c r="A211" s="445" t="s">
        <v>2159</v>
      </c>
      <c r="B211" s="445" t="s">
        <v>2160</v>
      </c>
      <c r="C211" s="445" t="s">
        <v>1979</v>
      </c>
      <c r="D211" s="445" t="s">
        <v>1980</v>
      </c>
      <c r="E211" s="445" t="s">
        <v>1975</v>
      </c>
      <c r="F211" s="445" t="s">
        <v>1976</v>
      </c>
      <c r="G211" s="445" t="s">
        <v>1981</v>
      </c>
      <c r="H211" s="445" t="s">
        <v>1984</v>
      </c>
      <c r="I211" s="445" t="s">
        <v>1985</v>
      </c>
      <c r="J211" s="445" t="s">
        <v>2161</v>
      </c>
      <c r="K211" s="445" t="s">
        <v>2162</v>
      </c>
      <c r="L211" t="s">
        <v>3737</v>
      </c>
    </row>
    <row r="212" spans="1:12" x14ac:dyDescent="0.25">
      <c r="A212" s="445" t="s">
        <v>2027</v>
      </c>
      <c r="B212" s="445" t="s">
        <v>1983</v>
      </c>
      <c r="C212" s="445" t="s">
        <v>1979</v>
      </c>
      <c r="D212" s="445" t="s">
        <v>1980</v>
      </c>
      <c r="E212" s="445" t="s">
        <v>1975</v>
      </c>
      <c r="F212" s="445" t="s">
        <v>1976</v>
      </c>
      <c r="G212" s="445" t="s">
        <v>1981</v>
      </c>
      <c r="H212" s="445" t="s">
        <v>1984</v>
      </c>
      <c r="I212" s="445" t="s">
        <v>1985</v>
      </c>
      <c r="J212" s="445" t="s">
        <v>2028</v>
      </c>
      <c r="K212" s="445" t="s">
        <v>2029</v>
      </c>
      <c r="L212" t="s">
        <v>3693</v>
      </c>
    </row>
    <row r="213" spans="1:12" x14ac:dyDescent="0.25">
      <c r="A213" s="445" t="s">
        <v>2436</v>
      </c>
      <c r="B213" s="445" t="s">
        <v>1983</v>
      </c>
      <c r="C213" s="445" t="s">
        <v>1979</v>
      </c>
      <c r="D213" s="445" t="s">
        <v>1980</v>
      </c>
      <c r="E213" s="445" t="s">
        <v>1975</v>
      </c>
      <c r="F213" s="445" t="s">
        <v>1976</v>
      </c>
      <c r="G213" s="445" t="s">
        <v>1981</v>
      </c>
      <c r="H213" s="445" t="s">
        <v>1984</v>
      </c>
      <c r="I213" s="445" t="s">
        <v>1985</v>
      </c>
      <c r="J213" s="445" t="s">
        <v>2437</v>
      </c>
      <c r="K213" s="445" t="s">
        <v>2438</v>
      </c>
      <c r="L213" t="s">
        <v>3828</v>
      </c>
    </row>
    <row r="214" spans="1:12" x14ac:dyDescent="0.25">
      <c r="A214" s="445" t="s">
        <v>2263</v>
      </c>
      <c r="B214" s="445" t="s">
        <v>1983</v>
      </c>
      <c r="C214" s="445" t="s">
        <v>1979</v>
      </c>
      <c r="D214" s="445" t="s">
        <v>1980</v>
      </c>
      <c r="E214" s="445" t="s">
        <v>1975</v>
      </c>
      <c r="F214" s="445" t="s">
        <v>1976</v>
      </c>
      <c r="G214" s="445" t="s">
        <v>1981</v>
      </c>
      <c r="H214" s="445" t="s">
        <v>1984</v>
      </c>
      <c r="I214" s="445" t="s">
        <v>1985</v>
      </c>
      <c r="J214" s="445" t="s">
        <v>2264</v>
      </c>
      <c r="K214" s="445" t="s">
        <v>2265</v>
      </c>
      <c r="L214" t="s">
        <v>3771</v>
      </c>
    </row>
    <row r="215" spans="1:12" x14ac:dyDescent="0.25">
      <c r="A215" s="445" t="s">
        <v>3321</v>
      </c>
      <c r="B215" s="445" t="s">
        <v>1983</v>
      </c>
      <c r="C215" s="445" t="s">
        <v>1979</v>
      </c>
      <c r="D215" s="445" t="s">
        <v>1980</v>
      </c>
      <c r="E215" s="445" t="s">
        <v>1975</v>
      </c>
      <c r="F215" s="445" t="s">
        <v>1976</v>
      </c>
      <c r="G215" s="445" t="s">
        <v>1981</v>
      </c>
      <c r="H215" s="445" t="s">
        <v>1984</v>
      </c>
      <c r="I215" s="445" t="s">
        <v>1985</v>
      </c>
      <c r="J215" s="445" t="s">
        <v>3322</v>
      </c>
      <c r="K215" s="445" t="s">
        <v>3323</v>
      </c>
      <c r="L215" t="s">
        <v>4123</v>
      </c>
    </row>
    <row r="216" spans="1:12" x14ac:dyDescent="0.25">
      <c r="A216" s="445" t="s">
        <v>3348</v>
      </c>
      <c r="B216" s="445" t="s">
        <v>1983</v>
      </c>
      <c r="C216" s="445" t="s">
        <v>1979</v>
      </c>
      <c r="D216" s="445" t="s">
        <v>1980</v>
      </c>
      <c r="E216" s="445" t="s">
        <v>1975</v>
      </c>
      <c r="F216" s="445" t="s">
        <v>1976</v>
      </c>
      <c r="G216" s="445" t="s">
        <v>1981</v>
      </c>
      <c r="H216" s="445" t="s">
        <v>1984</v>
      </c>
      <c r="I216" s="445" t="s">
        <v>1985</v>
      </c>
      <c r="J216" s="445" t="s">
        <v>3349</v>
      </c>
      <c r="K216" s="445" t="s">
        <v>3350</v>
      </c>
      <c r="L216" t="s">
        <v>4132</v>
      </c>
    </row>
    <row r="217" spans="1:12" x14ac:dyDescent="0.25">
      <c r="A217" s="445" t="s">
        <v>3204</v>
      </c>
      <c r="B217" s="445" t="s">
        <v>1983</v>
      </c>
      <c r="C217" s="445" t="s">
        <v>1979</v>
      </c>
      <c r="D217" s="445" t="s">
        <v>1980</v>
      </c>
      <c r="E217" s="445" t="s">
        <v>1975</v>
      </c>
      <c r="F217" s="445" t="s">
        <v>1976</v>
      </c>
      <c r="G217" s="445" t="s">
        <v>1981</v>
      </c>
      <c r="H217" s="445" t="s">
        <v>1984</v>
      </c>
      <c r="I217" s="445" t="s">
        <v>1985</v>
      </c>
      <c r="J217" s="445" t="s">
        <v>3205</v>
      </c>
      <c r="K217" s="445" t="s">
        <v>3206</v>
      </c>
      <c r="L217" t="s">
        <v>4084</v>
      </c>
    </row>
    <row r="218" spans="1:12" x14ac:dyDescent="0.25">
      <c r="A218" s="445" t="s">
        <v>2328</v>
      </c>
      <c r="B218" s="445" t="s">
        <v>1983</v>
      </c>
      <c r="C218" s="445" t="s">
        <v>1979</v>
      </c>
      <c r="D218" s="445" t="s">
        <v>1980</v>
      </c>
      <c r="E218" s="445" t="s">
        <v>1975</v>
      </c>
      <c r="F218" s="445" t="s">
        <v>1976</v>
      </c>
      <c r="G218" s="445" t="s">
        <v>1981</v>
      </c>
      <c r="H218" s="445" t="s">
        <v>1984</v>
      </c>
      <c r="I218" s="445" t="s">
        <v>1985</v>
      </c>
      <c r="J218" s="445" t="s">
        <v>2329</v>
      </c>
      <c r="K218" s="445" t="s">
        <v>2330</v>
      </c>
      <c r="L218" t="s">
        <v>3792</v>
      </c>
    </row>
    <row r="219" spans="1:12" x14ac:dyDescent="0.25">
      <c r="A219" s="445" t="s">
        <v>2691</v>
      </c>
      <c r="B219" s="445" t="s">
        <v>1983</v>
      </c>
      <c r="C219" s="445" t="s">
        <v>1979</v>
      </c>
      <c r="D219" s="445" t="s">
        <v>1980</v>
      </c>
      <c r="E219" s="445" t="s">
        <v>1975</v>
      </c>
      <c r="F219" s="445" t="s">
        <v>1976</v>
      </c>
      <c r="G219" s="445" t="s">
        <v>1981</v>
      </c>
      <c r="H219" s="445" t="s">
        <v>1984</v>
      </c>
      <c r="I219" s="445" t="s">
        <v>1985</v>
      </c>
      <c r="J219" s="445" t="s">
        <v>2692</v>
      </c>
      <c r="K219" s="445" t="s">
        <v>2693</v>
      </c>
      <c r="L219" t="s">
        <v>3913</v>
      </c>
    </row>
    <row r="220" spans="1:12" x14ac:dyDescent="0.25">
      <c r="A220" s="445" t="s">
        <v>2712</v>
      </c>
      <c r="B220" s="445" t="s">
        <v>1983</v>
      </c>
      <c r="C220" s="445" t="s">
        <v>1979</v>
      </c>
      <c r="D220" s="445" t="s">
        <v>1980</v>
      </c>
      <c r="E220" s="445" t="s">
        <v>1975</v>
      </c>
      <c r="F220" s="445" t="s">
        <v>1976</v>
      </c>
      <c r="G220" s="445" t="s">
        <v>1981</v>
      </c>
      <c r="H220" s="445" t="s">
        <v>1984</v>
      </c>
      <c r="I220" s="445" t="s">
        <v>1985</v>
      </c>
      <c r="J220" s="445" t="s">
        <v>2713</v>
      </c>
      <c r="K220" s="445" t="s">
        <v>2714</v>
      </c>
      <c r="L220" t="s">
        <v>3920</v>
      </c>
    </row>
    <row r="221" spans="1:12" x14ac:dyDescent="0.25">
      <c r="A221" s="445" t="s">
        <v>2313</v>
      </c>
      <c r="B221" s="445" t="s">
        <v>1983</v>
      </c>
      <c r="C221" s="445" t="s">
        <v>1979</v>
      </c>
      <c r="D221" s="445" t="s">
        <v>1980</v>
      </c>
      <c r="E221" s="445" t="s">
        <v>1975</v>
      </c>
      <c r="F221" s="445" t="s">
        <v>1976</v>
      </c>
      <c r="G221" s="445" t="s">
        <v>1981</v>
      </c>
      <c r="H221" s="445" t="s">
        <v>1984</v>
      </c>
      <c r="I221" s="445" t="s">
        <v>1985</v>
      </c>
      <c r="J221" s="445" t="s">
        <v>2314</v>
      </c>
      <c r="K221" s="445" t="s">
        <v>2315</v>
      </c>
      <c r="L221" t="s">
        <v>3787</v>
      </c>
    </row>
    <row r="222" spans="1:12" x14ac:dyDescent="0.25">
      <c r="A222" s="445" t="s">
        <v>2937</v>
      </c>
      <c r="B222" s="445" t="s">
        <v>1983</v>
      </c>
      <c r="C222" s="445" t="s">
        <v>1979</v>
      </c>
      <c r="D222" s="445" t="s">
        <v>1980</v>
      </c>
      <c r="E222" s="445" t="s">
        <v>1975</v>
      </c>
      <c r="F222" s="445" t="s">
        <v>1976</v>
      </c>
      <c r="G222" s="445" t="s">
        <v>1981</v>
      </c>
      <c r="H222" s="445" t="s">
        <v>1984</v>
      </c>
      <c r="I222" s="445" t="s">
        <v>1985</v>
      </c>
      <c r="J222" s="445" t="s">
        <v>2938</v>
      </c>
      <c r="K222" s="445" t="s">
        <v>2939</v>
      </c>
      <c r="L222" t="s">
        <v>3995</v>
      </c>
    </row>
    <row r="223" spans="1:12" x14ac:dyDescent="0.25">
      <c r="A223" s="445" t="s">
        <v>3021</v>
      </c>
      <c r="B223" s="445" t="s">
        <v>1983</v>
      </c>
      <c r="C223" s="445" t="s">
        <v>1979</v>
      </c>
      <c r="D223" s="445" t="s">
        <v>1980</v>
      </c>
      <c r="E223" s="445" t="s">
        <v>1975</v>
      </c>
      <c r="F223" s="445" t="s">
        <v>1976</v>
      </c>
      <c r="G223" s="445" t="s">
        <v>1981</v>
      </c>
      <c r="H223" s="445" t="s">
        <v>1984</v>
      </c>
      <c r="I223" s="445" t="s">
        <v>1985</v>
      </c>
      <c r="J223" s="445" t="s">
        <v>3022</v>
      </c>
      <c r="K223" s="445" t="s">
        <v>3023</v>
      </c>
      <c r="L223" t="s">
        <v>4023</v>
      </c>
    </row>
    <row r="224" spans="1:12" x14ac:dyDescent="0.25">
      <c r="A224" s="445" t="s">
        <v>2015</v>
      </c>
      <c r="B224" s="445" t="s">
        <v>1983</v>
      </c>
      <c r="C224" s="445" t="s">
        <v>1979</v>
      </c>
      <c r="D224" s="445" t="s">
        <v>1980</v>
      </c>
      <c r="E224" s="445" t="s">
        <v>1975</v>
      </c>
      <c r="F224" s="445" t="s">
        <v>1976</v>
      </c>
      <c r="G224" s="445" t="s">
        <v>1981</v>
      </c>
      <c r="H224" s="445" t="s">
        <v>1984</v>
      </c>
      <c r="I224" s="445" t="s">
        <v>1985</v>
      </c>
      <c r="J224" s="445" t="s">
        <v>2016</v>
      </c>
      <c r="K224" s="445" t="s">
        <v>2017</v>
      </c>
      <c r="L224" t="s">
        <v>3689</v>
      </c>
    </row>
    <row r="225" spans="1:12" x14ac:dyDescent="0.25">
      <c r="A225" s="445" t="s">
        <v>2254</v>
      </c>
      <c r="B225" s="445" t="s">
        <v>1983</v>
      </c>
      <c r="C225" s="445" t="s">
        <v>1979</v>
      </c>
      <c r="D225" s="445" t="s">
        <v>1980</v>
      </c>
      <c r="E225" s="445" t="s">
        <v>1975</v>
      </c>
      <c r="F225" s="445" t="s">
        <v>1976</v>
      </c>
      <c r="G225" s="445" t="s">
        <v>1981</v>
      </c>
      <c r="H225" s="445" t="s">
        <v>1984</v>
      </c>
      <c r="I225" s="445" t="s">
        <v>1985</v>
      </c>
      <c r="J225" s="445" t="s">
        <v>2255</v>
      </c>
      <c r="K225" s="445" t="s">
        <v>2256</v>
      </c>
      <c r="L225" t="s">
        <v>3768</v>
      </c>
    </row>
    <row r="226" spans="1:12" x14ac:dyDescent="0.25">
      <c r="A226" s="445" t="s">
        <v>3222</v>
      </c>
      <c r="B226" s="445" t="s">
        <v>1983</v>
      </c>
      <c r="C226" s="445" t="s">
        <v>1979</v>
      </c>
      <c r="D226" s="445" t="s">
        <v>1980</v>
      </c>
      <c r="E226" s="445" t="s">
        <v>1975</v>
      </c>
      <c r="F226" s="445" t="s">
        <v>1976</v>
      </c>
      <c r="G226" s="445" t="s">
        <v>1981</v>
      </c>
      <c r="H226" s="445" t="s">
        <v>1984</v>
      </c>
      <c r="I226" s="445" t="s">
        <v>1985</v>
      </c>
      <c r="J226" s="445" t="s">
        <v>3223</v>
      </c>
      <c r="K226" s="445" t="s">
        <v>3224</v>
      </c>
      <c r="L226" t="s">
        <v>4090</v>
      </c>
    </row>
    <row r="227" spans="1:12" x14ac:dyDescent="0.25">
      <c r="A227" s="445" t="s">
        <v>3498</v>
      </c>
      <c r="B227" s="445" t="s">
        <v>1980</v>
      </c>
      <c r="C227" s="445" t="s">
        <v>1979</v>
      </c>
      <c r="D227" s="445" t="s">
        <v>1980</v>
      </c>
      <c r="E227" s="445" t="s">
        <v>1975</v>
      </c>
      <c r="F227" s="445" t="s">
        <v>1976</v>
      </c>
      <c r="G227" s="445" t="s">
        <v>1981</v>
      </c>
      <c r="H227" s="445" t="s">
        <v>1984</v>
      </c>
      <c r="I227" s="445" t="s">
        <v>1985</v>
      </c>
      <c r="J227" s="445" t="s">
        <v>3499</v>
      </c>
      <c r="K227" s="445" t="s">
        <v>3500</v>
      </c>
      <c r="L227" t="s">
        <v>4182</v>
      </c>
    </row>
    <row r="228" spans="1:12" x14ac:dyDescent="0.25">
      <c r="A228" s="445" t="s">
        <v>2406</v>
      </c>
      <c r="B228" s="445" t="s">
        <v>1983</v>
      </c>
      <c r="C228" s="445" t="s">
        <v>1979</v>
      </c>
      <c r="D228" s="445" t="s">
        <v>1980</v>
      </c>
      <c r="E228" s="445" t="s">
        <v>1975</v>
      </c>
      <c r="F228" s="445" t="s">
        <v>1976</v>
      </c>
      <c r="G228" s="445" t="s">
        <v>1981</v>
      </c>
      <c r="H228" s="445" t="s">
        <v>1984</v>
      </c>
      <c r="I228" s="445" t="s">
        <v>1985</v>
      </c>
      <c r="J228" s="445" t="s">
        <v>2407</v>
      </c>
      <c r="K228" s="445" t="s">
        <v>2408</v>
      </c>
      <c r="L228" t="s">
        <v>3818</v>
      </c>
    </row>
    <row r="229" spans="1:12" x14ac:dyDescent="0.25">
      <c r="A229" s="445" t="s">
        <v>2535</v>
      </c>
      <c r="B229" s="445" t="s">
        <v>1983</v>
      </c>
      <c r="C229" s="445" t="s">
        <v>1979</v>
      </c>
      <c r="D229" s="445" t="s">
        <v>1980</v>
      </c>
      <c r="E229" s="445" t="s">
        <v>1975</v>
      </c>
      <c r="F229" s="445" t="s">
        <v>1976</v>
      </c>
      <c r="G229" s="445" t="s">
        <v>1981</v>
      </c>
      <c r="H229" s="445" t="s">
        <v>1984</v>
      </c>
      <c r="I229" s="445" t="s">
        <v>1985</v>
      </c>
      <c r="J229" s="445" t="s">
        <v>2536</v>
      </c>
      <c r="K229" s="445" t="s">
        <v>2537</v>
      </c>
      <c r="L229" t="s">
        <v>3861</v>
      </c>
    </row>
    <row r="230" spans="1:12" x14ac:dyDescent="0.25">
      <c r="A230" s="445" t="s">
        <v>2892</v>
      </c>
      <c r="B230" s="445" t="s">
        <v>1983</v>
      </c>
      <c r="C230" s="445" t="s">
        <v>1979</v>
      </c>
      <c r="D230" s="445" t="s">
        <v>1980</v>
      </c>
      <c r="E230" s="445" t="s">
        <v>1975</v>
      </c>
      <c r="F230" s="445" t="s">
        <v>1976</v>
      </c>
      <c r="G230" s="445" t="s">
        <v>1981</v>
      </c>
      <c r="H230" s="445" t="s">
        <v>1984</v>
      </c>
      <c r="I230" s="445" t="s">
        <v>1985</v>
      </c>
      <c r="J230" s="445" t="s">
        <v>2893</v>
      </c>
      <c r="K230" s="445" t="s">
        <v>2894</v>
      </c>
      <c r="L230" t="s">
        <v>3980</v>
      </c>
    </row>
    <row r="231" spans="1:12" x14ac:dyDescent="0.25">
      <c r="A231" s="445" t="s">
        <v>1994</v>
      </c>
      <c r="B231" s="445" t="s">
        <v>1983</v>
      </c>
      <c r="C231" s="445" t="s">
        <v>1979</v>
      </c>
      <c r="D231" s="445" t="s">
        <v>1980</v>
      </c>
      <c r="E231" s="445" t="s">
        <v>1975</v>
      </c>
      <c r="F231" s="445" t="s">
        <v>1976</v>
      </c>
      <c r="G231" s="445" t="s">
        <v>1981</v>
      </c>
      <c r="H231" s="445" t="s">
        <v>1984</v>
      </c>
      <c r="I231" s="445" t="s">
        <v>1985</v>
      </c>
      <c r="J231" s="445" t="s">
        <v>1995</v>
      </c>
      <c r="K231" s="445" t="s">
        <v>1996</v>
      </c>
      <c r="L231" t="s">
        <v>3682</v>
      </c>
    </row>
    <row r="232" spans="1:12" x14ac:dyDescent="0.25">
      <c r="A232" s="445" t="s">
        <v>3603</v>
      </c>
      <c r="B232" s="445" t="s">
        <v>1980</v>
      </c>
      <c r="C232" s="445" t="s">
        <v>1979</v>
      </c>
      <c r="D232" s="445" t="s">
        <v>1980</v>
      </c>
      <c r="E232" s="445" t="s">
        <v>1975</v>
      </c>
      <c r="F232" s="445" t="s">
        <v>1976</v>
      </c>
      <c r="G232" s="445" t="s">
        <v>1981</v>
      </c>
      <c r="H232" s="445" t="s">
        <v>1984</v>
      </c>
      <c r="I232" s="445" t="s">
        <v>1985</v>
      </c>
      <c r="J232" s="445" t="s">
        <v>3604</v>
      </c>
      <c r="K232" s="445" t="s">
        <v>3605</v>
      </c>
      <c r="L232" t="s">
        <v>4217</v>
      </c>
    </row>
    <row r="233" spans="1:12" x14ac:dyDescent="0.25">
      <c r="A233" s="445" t="s">
        <v>2709</v>
      </c>
      <c r="B233" s="445" t="s">
        <v>1983</v>
      </c>
      <c r="C233" s="445" t="s">
        <v>1979</v>
      </c>
      <c r="D233" s="445" t="s">
        <v>1980</v>
      </c>
      <c r="E233" s="445" t="s">
        <v>1975</v>
      </c>
      <c r="F233" s="445" t="s">
        <v>1976</v>
      </c>
      <c r="G233" s="445" t="s">
        <v>1981</v>
      </c>
      <c r="H233" s="445" t="s">
        <v>1984</v>
      </c>
      <c r="I233" s="445" t="s">
        <v>1985</v>
      </c>
      <c r="J233" s="445" t="s">
        <v>2710</v>
      </c>
      <c r="K233" s="445" t="s">
        <v>2711</v>
      </c>
      <c r="L233" t="s">
        <v>3919</v>
      </c>
    </row>
    <row r="234" spans="1:12" x14ac:dyDescent="0.25">
      <c r="A234" s="445" t="s">
        <v>2589</v>
      </c>
      <c r="B234" s="445" t="s">
        <v>1983</v>
      </c>
      <c r="C234" s="445" t="s">
        <v>1979</v>
      </c>
      <c r="D234" s="445" t="s">
        <v>1980</v>
      </c>
      <c r="E234" s="445" t="s">
        <v>1975</v>
      </c>
      <c r="F234" s="445" t="s">
        <v>1976</v>
      </c>
      <c r="G234" s="445" t="s">
        <v>1981</v>
      </c>
      <c r="H234" s="445" t="s">
        <v>1984</v>
      </c>
      <c r="I234" s="445" t="s">
        <v>1985</v>
      </c>
      <c r="J234" s="445" t="s">
        <v>2590</v>
      </c>
      <c r="K234" s="445" t="s">
        <v>2591</v>
      </c>
      <c r="L234" t="s">
        <v>3879</v>
      </c>
    </row>
    <row r="235" spans="1:12" x14ac:dyDescent="0.25">
      <c r="A235" s="445" t="s">
        <v>3261</v>
      </c>
      <c r="B235" s="445" t="s">
        <v>1983</v>
      </c>
      <c r="C235" s="445" t="s">
        <v>1979</v>
      </c>
      <c r="D235" s="445" t="s">
        <v>1980</v>
      </c>
      <c r="E235" s="445" t="s">
        <v>1975</v>
      </c>
      <c r="F235" s="445" t="s">
        <v>1976</v>
      </c>
      <c r="G235" s="445" t="s">
        <v>1981</v>
      </c>
      <c r="H235" s="445" t="s">
        <v>1984</v>
      </c>
      <c r="I235" s="445" t="s">
        <v>1985</v>
      </c>
      <c r="J235" s="445" t="s">
        <v>3262</v>
      </c>
      <c r="K235" s="445" t="s">
        <v>3263</v>
      </c>
      <c r="L235" t="s">
        <v>4103</v>
      </c>
    </row>
    <row r="236" spans="1:12" x14ac:dyDescent="0.25">
      <c r="A236" s="445" t="s">
        <v>3390</v>
      </c>
      <c r="B236" s="445" t="s">
        <v>1983</v>
      </c>
      <c r="C236" s="445" t="s">
        <v>1979</v>
      </c>
      <c r="D236" s="445" t="s">
        <v>1980</v>
      </c>
      <c r="E236" s="445" t="s">
        <v>1975</v>
      </c>
      <c r="F236" s="445" t="s">
        <v>1976</v>
      </c>
      <c r="G236" s="445" t="s">
        <v>1981</v>
      </c>
      <c r="H236" s="445" t="s">
        <v>1984</v>
      </c>
      <c r="I236" s="445" t="s">
        <v>1985</v>
      </c>
      <c r="J236" s="445" t="s">
        <v>3391</v>
      </c>
      <c r="K236" s="445" t="s">
        <v>3392</v>
      </c>
      <c r="L236" t="s">
        <v>4146</v>
      </c>
    </row>
    <row r="237" spans="1:12" x14ac:dyDescent="0.25">
      <c r="A237" s="445" t="s">
        <v>2517</v>
      </c>
      <c r="B237" s="445" t="s">
        <v>1983</v>
      </c>
      <c r="C237" s="445" t="s">
        <v>1979</v>
      </c>
      <c r="D237" s="445" t="s">
        <v>1980</v>
      </c>
      <c r="E237" s="445" t="s">
        <v>1975</v>
      </c>
      <c r="F237" s="445" t="s">
        <v>1976</v>
      </c>
      <c r="G237" s="445" t="s">
        <v>1981</v>
      </c>
      <c r="H237" s="445" t="s">
        <v>1984</v>
      </c>
      <c r="I237" s="445" t="s">
        <v>1985</v>
      </c>
      <c r="J237" s="445" t="s">
        <v>2518</v>
      </c>
      <c r="K237" s="445" t="s">
        <v>2519</v>
      </c>
      <c r="L237" t="s">
        <v>3855</v>
      </c>
    </row>
    <row r="238" spans="1:12" x14ac:dyDescent="0.25">
      <c r="A238" s="445" t="s">
        <v>2724</v>
      </c>
      <c r="B238" s="445" t="s">
        <v>1983</v>
      </c>
      <c r="C238" s="445" t="s">
        <v>1979</v>
      </c>
      <c r="D238" s="445" t="s">
        <v>1980</v>
      </c>
      <c r="E238" s="445" t="s">
        <v>1975</v>
      </c>
      <c r="F238" s="445" t="s">
        <v>1976</v>
      </c>
      <c r="G238" s="445" t="s">
        <v>1981</v>
      </c>
      <c r="H238" s="445" t="s">
        <v>1984</v>
      </c>
      <c r="I238" s="445" t="s">
        <v>1985</v>
      </c>
      <c r="J238" s="445" t="s">
        <v>2725</v>
      </c>
      <c r="K238" s="445" t="s">
        <v>2726</v>
      </c>
      <c r="L238" t="s">
        <v>3924</v>
      </c>
    </row>
    <row r="239" spans="1:12" x14ac:dyDescent="0.25">
      <c r="A239" s="445" t="s">
        <v>3567</v>
      </c>
      <c r="B239" s="445" t="s">
        <v>1980</v>
      </c>
      <c r="C239" s="445" t="s">
        <v>1979</v>
      </c>
      <c r="D239" s="445" t="s">
        <v>1980</v>
      </c>
      <c r="E239" s="445" t="s">
        <v>1975</v>
      </c>
      <c r="F239" s="445" t="s">
        <v>1976</v>
      </c>
      <c r="G239" s="445" t="s">
        <v>1981</v>
      </c>
      <c r="H239" s="445" t="s">
        <v>1984</v>
      </c>
      <c r="I239" s="445" t="s">
        <v>1985</v>
      </c>
      <c r="J239" s="445" t="s">
        <v>3568</v>
      </c>
      <c r="K239" s="445" t="s">
        <v>3569</v>
      </c>
      <c r="L239" t="s">
        <v>4205</v>
      </c>
    </row>
    <row r="240" spans="1:12" x14ac:dyDescent="0.25">
      <c r="A240" s="445" t="s">
        <v>3627</v>
      </c>
      <c r="B240" s="445" t="s">
        <v>1980</v>
      </c>
      <c r="C240" s="445" t="s">
        <v>1979</v>
      </c>
      <c r="D240" s="445" t="s">
        <v>1980</v>
      </c>
      <c r="E240" s="445" t="s">
        <v>1975</v>
      </c>
      <c r="F240" s="445" t="s">
        <v>1976</v>
      </c>
      <c r="G240" s="445" t="s">
        <v>1981</v>
      </c>
      <c r="H240" s="445" t="s">
        <v>1984</v>
      </c>
      <c r="I240" s="445" t="s">
        <v>1985</v>
      </c>
      <c r="J240" s="445" t="s">
        <v>3628</v>
      </c>
      <c r="K240" s="445" t="s">
        <v>3629</v>
      </c>
      <c r="L240" t="s">
        <v>4225</v>
      </c>
    </row>
    <row r="241" spans="1:12" x14ac:dyDescent="0.25">
      <c r="A241" s="445" t="s">
        <v>2595</v>
      </c>
      <c r="B241" s="445" t="s">
        <v>1983</v>
      </c>
      <c r="C241" s="445" t="s">
        <v>1979</v>
      </c>
      <c r="D241" s="445" t="s">
        <v>1980</v>
      </c>
      <c r="E241" s="445" t="s">
        <v>1975</v>
      </c>
      <c r="F241" s="445" t="s">
        <v>1976</v>
      </c>
      <c r="G241" s="445" t="s">
        <v>1981</v>
      </c>
      <c r="H241" s="445" t="s">
        <v>1984</v>
      </c>
      <c r="I241" s="445" t="s">
        <v>1985</v>
      </c>
      <c r="J241" s="445" t="s">
        <v>2596</v>
      </c>
      <c r="K241" s="445" t="s">
        <v>2597</v>
      </c>
      <c r="L241" t="s">
        <v>3881</v>
      </c>
    </row>
    <row r="242" spans="1:12" x14ac:dyDescent="0.25">
      <c r="A242" s="445" t="s">
        <v>2105</v>
      </c>
      <c r="B242" s="445" t="s">
        <v>1983</v>
      </c>
      <c r="C242" s="445" t="s">
        <v>1979</v>
      </c>
      <c r="D242" s="445" t="s">
        <v>1980</v>
      </c>
      <c r="E242" s="445" t="s">
        <v>1975</v>
      </c>
      <c r="F242" s="445" t="s">
        <v>1976</v>
      </c>
      <c r="G242" s="445" t="s">
        <v>1981</v>
      </c>
      <c r="H242" s="445" t="s">
        <v>1984</v>
      </c>
      <c r="I242" s="445" t="s">
        <v>1985</v>
      </c>
      <c r="J242" s="445" t="s">
        <v>2106</v>
      </c>
      <c r="K242" s="445" t="s">
        <v>2107</v>
      </c>
      <c r="L242" t="s">
        <v>3719</v>
      </c>
    </row>
    <row r="243" spans="1:12" x14ac:dyDescent="0.25">
      <c r="A243" s="445" t="s">
        <v>2400</v>
      </c>
      <c r="B243" s="445" t="s">
        <v>1983</v>
      </c>
      <c r="C243" s="445" t="s">
        <v>1979</v>
      </c>
      <c r="D243" s="445" t="s">
        <v>1980</v>
      </c>
      <c r="E243" s="445" t="s">
        <v>1975</v>
      </c>
      <c r="F243" s="445" t="s">
        <v>1976</v>
      </c>
      <c r="G243" s="445" t="s">
        <v>1981</v>
      </c>
      <c r="H243" s="445" t="s">
        <v>1984</v>
      </c>
      <c r="I243" s="445" t="s">
        <v>1985</v>
      </c>
      <c r="J243" s="445" t="s">
        <v>2401</v>
      </c>
      <c r="K243" s="445" t="s">
        <v>2402</v>
      </c>
      <c r="L243" t="s">
        <v>3816</v>
      </c>
    </row>
    <row r="244" spans="1:12" x14ac:dyDescent="0.25">
      <c r="A244" s="445" t="s">
        <v>3054</v>
      </c>
      <c r="B244" s="445" t="s">
        <v>1983</v>
      </c>
      <c r="C244" s="445" t="s">
        <v>1979</v>
      </c>
      <c r="D244" s="445" t="s">
        <v>1980</v>
      </c>
      <c r="E244" s="445" t="s">
        <v>1975</v>
      </c>
      <c r="F244" s="445" t="s">
        <v>1976</v>
      </c>
      <c r="G244" s="445" t="s">
        <v>1981</v>
      </c>
      <c r="H244" s="445" t="s">
        <v>1984</v>
      </c>
      <c r="I244" s="445" t="s">
        <v>1985</v>
      </c>
      <c r="J244" s="445" t="s">
        <v>3055</v>
      </c>
      <c r="K244" s="445" t="s">
        <v>3056</v>
      </c>
      <c r="L244" t="s">
        <v>4034</v>
      </c>
    </row>
    <row r="245" spans="1:12" x14ac:dyDescent="0.25">
      <c r="A245" s="445" t="s">
        <v>2550</v>
      </c>
      <c r="B245" s="445" t="s">
        <v>1983</v>
      </c>
      <c r="C245" s="445" t="s">
        <v>1979</v>
      </c>
      <c r="D245" s="445" t="s">
        <v>1980</v>
      </c>
      <c r="E245" s="445" t="s">
        <v>1975</v>
      </c>
      <c r="F245" s="445" t="s">
        <v>1976</v>
      </c>
      <c r="G245" s="445" t="s">
        <v>1981</v>
      </c>
      <c r="H245" s="445" t="s">
        <v>1984</v>
      </c>
      <c r="I245" s="445" t="s">
        <v>1985</v>
      </c>
      <c r="J245" s="445" t="s">
        <v>2551</v>
      </c>
      <c r="K245" s="445" t="s">
        <v>2552</v>
      </c>
      <c r="L245" t="s">
        <v>3866</v>
      </c>
    </row>
    <row r="246" spans="1:12" x14ac:dyDescent="0.25">
      <c r="A246" s="445" t="s">
        <v>3429</v>
      </c>
      <c r="B246" s="445" t="s">
        <v>1980</v>
      </c>
      <c r="C246" s="445" t="s">
        <v>1979</v>
      </c>
      <c r="D246" s="445" t="s">
        <v>1980</v>
      </c>
      <c r="E246" s="445" t="s">
        <v>1975</v>
      </c>
      <c r="F246" s="445" t="s">
        <v>1976</v>
      </c>
      <c r="G246" s="445" t="s">
        <v>1981</v>
      </c>
      <c r="H246" s="445" t="s">
        <v>1984</v>
      </c>
      <c r="I246" s="445" t="s">
        <v>1985</v>
      </c>
      <c r="J246" s="445" t="s">
        <v>3430</v>
      </c>
      <c r="K246" s="445" t="s">
        <v>3431</v>
      </c>
      <c r="L246" t="s">
        <v>4159</v>
      </c>
    </row>
    <row r="247" spans="1:12" x14ac:dyDescent="0.25">
      <c r="A247" s="445" t="s">
        <v>2877</v>
      </c>
      <c r="B247" s="445" t="s">
        <v>1983</v>
      </c>
      <c r="C247" s="445" t="s">
        <v>1979</v>
      </c>
      <c r="D247" s="445" t="s">
        <v>1980</v>
      </c>
      <c r="E247" s="445" t="s">
        <v>1975</v>
      </c>
      <c r="F247" s="445" t="s">
        <v>1976</v>
      </c>
      <c r="G247" s="445" t="s">
        <v>1981</v>
      </c>
      <c r="H247" s="445" t="s">
        <v>1984</v>
      </c>
      <c r="I247" s="445" t="s">
        <v>1985</v>
      </c>
      <c r="J247" s="445" t="s">
        <v>2878</v>
      </c>
      <c r="K247" s="445" t="s">
        <v>2879</v>
      </c>
      <c r="L247" t="s">
        <v>3975</v>
      </c>
    </row>
    <row r="248" spans="1:12" x14ac:dyDescent="0.25">
      <c r="A248" s="445" t="s">
        <v>2493</v>
      </c>
      <c r="B248" s="445" t="s">
        <v>1983</v>
      </c>
      <c r="C248" s="445" t="s">
        <v>1979</v>
      </c>
      <c r="D248" s="445" t="s">
        <v>1980</v>
      </c>
      <c r="E248" s="445" t="s">
        <v>1975</v>
      </c>
      <c r="F248" s="445" t="s">
        <v>1976</v>
      </c>
      <c r="G248" s="445" t="s">
        <v>1981</v>
      </c>
      <c r="H248" s="445" t="s">
        <v>1984</v>
      </c>
      <c r="I248" s="445" t="s">
        <v>1985</v>
      </c>
      <c r="J248" s="445" t="s">
        <v>2494</v>
      </c>
      <c r="K248" s="445" t="s">
        <v>2495</v>
      </c>
      <c r="L248" t="s">
        <v>3847</v>
      </c>
    </row>
    <row r="249" spans="1:12" x14ac:dyDescent="0.25">
      <c r="A249" s="445" t="s">
        <v>2670</v>
      </c>
      <c r="B249" s="445" t="s">
        <v>1983</v>
      </c>
      <c r="C249" s="445" t="s">
        <v>1979</v>
      </c>
      <c r="D249" s="445" t="s">
        <v>1980</v>
      </c>
      <c r="E249" s="445" t="s">
        <v>1975</v>
      </c>
      <c r="F249" s="445" t="s">
        <v>1976</v>
      </c>
      <c r="G249" s="445" t="s">
        <v>1981</v>
      </c>
      <c r="H249" s="445" t="s">
        <v>1984</v>
      </c>
      <c r="I249" s="445" t="s">
        <v>1985</v>
      </c>
      <c r="J249" s="445" t="s">
        <v>2671</v>
      </c>
      <c r="K249" s="445" t="s">
        <v>2672</v>
      </c>
      <c r="L249" t="s">
        <v>3906</v>
      </c>
    </row>
    <row r="250" spans="1:12" x14ac:dyDescent="0.25">
      <c r="A250" s="445" t="s">
        <v>2036</v>
      </c>
      <c r="B250" s="445" t="s">
        <v>1983</v>
      </c>
      <c r="C250" s="445" t="s">
        <v>1979</v>
      </c>
      <c r="D250" s="445" t="s">
        <v>1980</v>
      </c>
      <c r="E250" s="445" t="s">
        <v>1975</v>
      </c>
      <c r="F250" s="445" t="s">
        <v>1976</v>
      </c>
      <c r="G250" s="445" t="s">
        <v>1981</v>
      </c>
      <c r="H250" s="445" t="s">
        <v>1984</v>
      </c>
      <c r="I250" s="445" t="s">
        <v>1985</v>
      </c>
      <c r="J250" s="445" t="s">
        <v>2037</v>
      </c>
      <c r="K250" s="445" t="s">
        <v>2038</v>
      </c>
      <c r="L250" t="s">
        <v>3696</v>
      </c>
    </row>
    <row r="251" spans="1:12" x14ac:dyDescent="0.25">
      <c r="A251" s="445" t="s">
        <v>3648</v>
      </c>
      <c r="B251" s="445" t="s">
        <v>1980</v>
      </c>
      <c r="C251" s="445" t="s">
        <v>1979</v>
      </c>
      <c r="D251" s="445" t="s">
        <v>1980</v>
      </c>
      <c r="E251" s="445" t="s">
        <v>1975</v>
      </c>
      <c r="F251" s="445" t="s">
        <v>1976</v>
      </c>
      <c r="G251" s="445" t="s">
        <v>1981</v>
      </c>
      <c r="H251" s="445" t="s">
        <v>1984</v>
      </c>
      <c r="I251" s="445" t="s">
        <v>1985</v>
      </c>
      <c r="J251" s="445" t="s">
        <v>3649</v>
      </c>
      <c r="K251" s="445" t="s">
        <v>3650</v>
      </c>
      <c r="L251" t="s">
        <v>4232</v>
      </c>
    </row>
    <row r="252" spans="1:12" x14ac:dyDescent="0.25">
      <c r="A252" s="445" t="s">
        <v>2251</v>
      </c>
      <c r="B252" s="445" t="s">
        <v>1983</v>
      </c>
      <c r="C252" s="445" t="s">
        <v>1979</v>
      </c>
      <c r="D252" s="445" t="s">
        <v>1980</v>
      </c>
      <c r="E252" s="445" t="s">
        <v>1975</v>
      </c>
      <c r="F252" s="445" t="s">
        <v>1976</v>
      </c>
      <c r="G252" s="445" t="s">
        <v>1981</v>
      </c>
      <c r="H252" s="445" t="s">
        <v>1984</v>
      </c>
      <c r="I252" s="445" t="s">
        <v>1985</v>
      </c>
      <c r="J252" s="445" t="s">
        <v>2252</v>
      </c>
      <c r="K252" s="445" t="s">
        <v>2253</v>
      </c>
      <c r="L252" t="s">
        <v>3767</v>
      </c>
    </row>
    <row r="253" spans="1:12" x14ac:dyDescent="0.25">
      <c r="A253" s="445" t="s">
        <v>2865</v>
      </c>
      <c r="B253" s="445" t="s">
        <v>1983</v>
      </c>
      <c r="C253" s="445" t="s">
        <v>1979</v>
      </c>
      <c r="D253" s="445" t="s">
        <v>1980</v>
      </c>
      <c r="E253" s="445" t="s">
        <v>1975</v>
      </c>
      <c r="F253" s="445" t="s">
        <v>1976</v>
      </c>
      <c r="G253" s="445" t="s">
        <v>1981</v>
      </c>
      <c r="H253" s="445" t="s">
        <v>1984</v>
      </c>
      <c r="I253" s="445" t="s">
        <v>1985</v>
      </c>
      <c r="J253" s="445" t="s">
        <v>2866</v>
      </c>
      <c r="K253" s="445" t="s">
        <v>2867</v>
      </c>
      <c r="L253" t="s">
        <v>3971</v>
      </c>
    </row>
    <row r="254" spans="1:12" x14ac:dyDescent="0.25">
      <c r="A254" s="445" t="s">
        <v>3594</v>
      </c>
      <c r="B254" s="445" t="s">
        <v>1980</v>
      </c>
      <c r="C254" s="445" t="s">
        <v>1979</v>
      </c>
      <c r="D254" s="445" t="s">
        <v>1980</v>
      </c>
      <c r="E254" s="445" t="s">
        <v>1975</v>
      </c>
      <c r="F254" s="445" t="s">
        <v>1976</v>
      </c>
      <c r="G254" s="445" t="s">
        <v>1981</v>
      </c>
      <c r="H254" s="445" t="s">
        <v>1984</v>
      </c>
      <c r="I254" s="445" t="s">
        <v>1985</v>
      </c>
      <c r="J254" s="445" t="s">
        <v>3595</v>
      </c>
      <c r="K254" s="445" t="s">
        <v>3596</v>
      </c>
      <c r="L254" t="s">
        <v>4214</v>
      </c>
    </row>
    <row r="255" spans="1:12" x14ac:dyDescent="0.25">
      <c r="A255" s="445" t="s">
        <v>2490</v>
      </c>
      <c r="B255" s="445" t="s">
        <v>1983</v>
      </c>
      <c r="C255" s="445" t="s">
        <v>1979</v>
      </c>
      <c r="D255" s="445" t="s">
        <v>1980</v>
      </c>
      <c r="E255" s="445" t="s">
        <v>1975</v>
      </c>
      <c r="F255" s="445" t="s">
        <v>1976</v>
      </c>
      <c r="G255" s="445" t="s">
        <v>1981</v>
      </c>
      <c r="H255" s="445" t="s">
        <v>1984</v>
      </c>
      <c r="I255" s="445" t="s">
        <v>1985</v>
      </c>
      <c r="J255" s="445" t="s">
        <v>2491</v>
      </c>
      <c r="K255" s="445" t="s">
        <v>2492</v>
      </c>
      <c r="L255" t="s">
        <v>3846</v>
      </c>
    </row>
    <row r="256" spans="1:12" x14ac:dyDescent="0.25">
      <c r="A256" s="445" t="s">
        <v>3156</v>
      </c>
      <c r="B256" s="445" t="s">
        <v>1983</v>
      </c>
      <c r="C256" s="445" t="s">
        <v>1979</v>
      </c>
      <c r="D256" s="445" t="s">
        <v>1980</v>
      </c>
      <c r="E256" s="445" t="s">
        <v>1975</v>
      </c>
      <c r="F256" s="445" t="s">
        <v>1976</v>
      </c>
      <c r="G256" s="445" t="s">
        <v>1981</v>
      </c>
      <c r="H256" s="445" t="s">
        <v>1984</v>
      </c>
      <c r="I256" s="445" t="s">
        <v>1985</v>
      </c>
      <c r="J256" s="445" t="s">
        <v>3157</v>
      </c>
      <c r="K256" s="445" t="s">
        <v>3158</v>
      </c>
      <c r="L256" t="s">
        <v>4068</v>
      </c>
    </row>
    <row r="257" spans="1:12" x14ac:dyDescent="0.25">
      <c r="A257" s="445" t="s">
        <v>3564</v>
      </c>
      <c r="B257" s="445" t="s">
        <v>1980</v>
      </c>
      <c r="C257" s="445" t="s">
        <v>1979</v>
      </c>
      <c r="D257" s="445" t="s">
        <v>1980</v>
      </c>
      <c r="E257" s="445" t="s">
        <v>1975</v>
      </c>
      <c r="F257" s="445" t="s">
        <v>1976</v>
      </c>
      <c r="G257" s="445" t="s">
        <v>1981</v>
      </c>
      <c r="H257" s="445" t="s">
        <v>1984</v>
      </c>
      <c r="I257" s="445" t="s">
        <v>1985</v>
      </c>
      <c r="J257" s="445" t="s">
        <v>3565</v>
      </c>
      <c r="K257" s="445" t="s">
        <v>3566</v>
      </c>
      <c r="L257" t="s">
        <v>4204</v>
      </c>
    </row>
    <row r="258" spans="1:12" x14ac:dyDescent="0.25">
      <c r="A258" s="445" t="s">
        <v>3501</v>
      </c>
      <c r="B258" s="445" t="s">
        <v>1980</v>
      </c>
      <c r="C258" s="445" t="s">
        <v>1979</v>
      </c>
      <c r="D258" s="445" t="s">
        <v>1980</v>
      </c>
      <c r="E258" s="445" t="s">
        <v>1975</v>
      </c>
      <c r="F258" s="445" t="s">
        <v>1976</v>
      </c>
      <c r="G258" s="445" t="s">
        <v>1981</v>
      </c>
      <c r="H258" s="445" t="s">
        <v>1984</v>
      </c>
      <c r="I258" s="445" t="s">
        <v>1985</v>
      </c>
      <c r="J258" s="445" t="s">
        <v>3502</v>
      </c>
      <c r="K258" s="445" t="s">
        <v>3503</v>
      </c>
      <c r="L258" t="s">
        <v>4183</v>
      </c>
    </row>
    <row r="259" spans="1:12" x14ac:dyDescent="0.25">
      <c r="A259" s="445" t="s">
        <v>2487</v>
      </c>
      <c r="B259" s="445" t="s">
        <v>1983</v>
      </c>
      <c r="C259" s="445" t="s">
        <v>1979</v>
      </c>
      <c r="D259" s="445" t="s">
        <v>1980</v>
      </c>
      <c r="E259" s="445" t="s">
        <v>1975</v>
      </c>
      <c r="F259" s="445" t="s">
        <v>1976</v>
      </c>
      <c r="G259" s="445" t="s">
        <v>1981</v>
      </c>
      <c r="H259" s="445" t="s">
        <v>1984</v>
      </c>
      <c r="I259" s="445" t="s">
        <v>1985</v>
      </c>
      <c r="J259" s="445" t="s">
        <v>2488</v>
      </c>
      <c r="K259" s="445" t="s">
        <v>2489</v>
      </c>
      <c r="L259" t="s">
        <v>3845</v>
      </c>
    </row>
    <row r="260" spans="1:12" x14ac:dyDescent="0.25">
      <c r="A260" s="445" t="s">
        <v>2913</v>
      </c>
      <c r="B260" s="445" t="s">
        <v>1983</v>
      </c>
      <c r="C260" s="445" t="s">
        <v>1979</v>
      </c>
      <c r="D260" s="445" t="s">
        <v>1980</v>
      </c>
      <c r="E260" s="445" t="s">
        <v>1975</v>
      </c>
      <c r="F260" s="445" t="s">
        <v>1976</v>
      </c>
      <c r="G260" s="445" t="s">
        <v>1981</v>
      </c>
      <c r="H260" s="445" t="s">
        <v>1984</v>
      </c>
      <c r="I260" s="445" t="s">
        <v>1985</v>
      </c>
      <c r="J260" s="445" t="s">
        <v>2914</v>
      </c>
      <c r="K260" s="445" t="s">
        <v>2915</v>
      </c>
      <c r="L260" t="s">
        <v>3987</v>
      </c>
    </row>
    <row r="261" spans="1:12" x14ac:dyDescent="0.25">
      <c r="A261" s="445" t="s">
        <v>2763</v>
      </c>
      <c r="B261" s="445" t="s">
        <v>1983</v>
      </c>
      <c r="C261" s="445" t="s">
        <v>1979</v>
      </c>
      <c r="D261" s="445" t="s">
        <v>1980</v>
      </c>
      <c r="E261" s="445" t="s">
        <v>1975</v>
      </c>
      <c r="F261" s="445" t="s">
        <v>1976</v>
      </c>
      <c r="G261" s="445" t="s">
        <v>1981</v>
      </c>
      <c r="H261" s="445" t="s">
        <v>1984</v>
      </c>
      <c r="I261" s="445" t="s">
        <v>1985</v>
      </c>
      <c r="J261" s="445" t="s">
        <v>2764</v>
      </c>
      <c r="K261" s="445" t="s">
        <v>2765</v>
      </c>
      <c r="L261" t="s">
        <v>3937</v>
      </c>
    </row>
    <row r="262" spans="1:12" x14ac:dyDescent="0.25">
      <c r="A262" s="445" t="s">
        <v>2727</v>
      </c>
      <c r="B262" s="445" t="s">
        <v>1983</v>
      </c>
      <c r="C262" s="445" t="s">
        <v>1979</v>
      </c>
      <c r="D262" s="445" t="s">
        <v>1980</v>
      </c>
      <c r="E262" s="445" t="s">
        <v>1975</v>
      </c>
      <c r="F262" s="445" t="s">
        <v>1976</v>
      </c>
      <c r="G262" s="445" t="s">
        <v>1981</v>
      </c>
      <c r="H262" s="445" t="s">
        <v>1984</v>
      </c>
      <c r="I262" s="445" t="s">
        <v>1985</v>
      </c>
      <c r="J262" s="445" t="s">
        <v>2728</v>
      </c>
      <c r="K262" s="445" t="s">
        <v>2729</v>
      </c>
      <c r="L262" t="s">
        <v>3925</v>
      </c>
    </row>
    <row r="263" spans="1:12" x14ac:dyDescent="0.25">
      <c r="A263" s="445" t="s">
        <v>2676</v>
      </c>
      <c r="B263" s="445" t="s">
        <v>1983</v>
      </c>
      <c r="C263" s="445" t="s">
        <v>1979</v>
      </c>
      <c r="D263" s="445" t="s">
        <v>1980</v>
      </c>
      <c r="E263" s="445" t="s">
        <v>1975</v>
      </c>
      <c r="F263" s="445" t="s">
        <v>1976</v>
      </c>
      <c r="G263" s="445" t="s">
        <v>1981</v>
      </c>
      <c r="H263" s="445" t="s">
        <v>1984</v>
      </c>
      <c r="I263" s="445" t="s">
        <v>1985</v>
      </c>
      <c r="J263" s="445" t="s">
        <v>2677</v>
      </c>
      <c r="K263" s="445" t="s">
        <v>2678</v>
      </c>
      <c r="L263" t="s">
        <v>3908</v>
      </c>
    </row>
    <row r="264" spans="1:12" x14ac:dyDescent="0.25">
      <c r="A264" s="445" t="s">
        <v>2790</v>
      </c>
      <c r="B264" s="445" t="s">
        <v>1983</v>
      </c>
      <c r="C264" s="445" t="s">
        <v>1979</v>
      </c>
      <c r="D264" s="445" t="s">
        <v>1980</v>
      </c>
      <c r="E264" s="445" t="s">
        <v>1975</v>
      </c>
      <c r="F264" s="445" t="s">
        <v>1976</v>
      </c>
      <c r="G264" s="445" t="s">
        <v>1981</v>
      </c>
      <c r="H264" s="445" t="s">
        <v>1984</v>
      </c>
      <c r="I264" s="445" t="s">
        <v>1985</v>
      </c>
      <c r="J264" s="445" t="s">
        <v>2791</v>
      </c>
      <c r="K264" s="445" t="s">
        <v>2792</v>
      </c>
      <c r="L264" t="s">
        <v>3946</v>
      </c>
    </row>
    <row r="265" spans="1:12" x14ac:dyDescent="0.25">
      <c r="A265" s="445" t="s">
        <v>2889</v>
      </c>
      <c r="B265" s="445" t="s">
        <v>1983</v>
      </c>
      <c r="C265" s="445" t="s">
        <v>1979</v>
      </c>
      <c r="D265" s="445" t="s">
        <v>1980</v>
      </c>
      <c r="E265" s="445" t="s">
        <v>1975</v>
      </c>
      <c r="F265" s="445" t="s">
        <v>1976</v>
      </c>
      <c r="G265" s="445" t="s">
        <v>1981</v>
      </c>
      <c r="H265" s="445" t="s">
        <v>1984</v>
      </c>
      <c r="I265" s="445" t="s">
        <v>1985</v>
      </c>
      <c r="J265" s="445" t="s">
        <v>2890</v>
      </c>
      <c r="K265" s="445" t="s">
        <v>2891</v>
      </c>
      <c r="L265" t="s">
        <v>3979</v>
      </c>
    </row>
    <row r="266" spans="1:12" x14ac:dyDescent="0.25">
      <c r="A266" s="445" t="s">
        <v>2310</v>
      </c>
      <c r="B266" s="445" t="s">
        <v>1983</v>
      </c>
      <c r="C266" s="445" t="s">
        <v>1979</v>
      </c>
      <c r="D266" s="445" t="s">
        <v>1980</v>
      </c>
      <c r="E266" s="445" t="s">
        <v>1975</v>
      </c>
      <c r="F266" s="445" t="s">
        <v>1976</v>
      </c>
      <c r="G266" s="445" t="s">
        <v>1981</v>
      </c>
      <c r="H266" s="445" t="s">
        <v>1984</v>
      </c>
      <c r="I266" s="445" t="s">
        <v>1985</v>
      </c>
      <c r="J266" s="445" t="s">
        <v>2311</v>
      </c>
      <c r="K266" s="445" t="s">
        <v>2312</v>
      </c>
      <c r="L266" t="s">
        <v>3786</v>
      </c>
    </row>
    <row r="267" spans="1:12" x14ac:dyDescent="0.25">
      <c r="A267" s="445" t="s">
        <v>2257</v>
      </c>
      <c r="B267" s="445" t="s">
        <v>1983</v>
      </c>
      <c r="C267" s="445" t="s">
        <v>1979</v>
      </c>
      <c r="D267" s="445" t="s">
        <v>1980</v>
      </c>
      <c r="E267" s="445" t="s">
        <v>1975</v>
      </c>
      <c r="F267" s="445" t="s">
        <v>1976</v>
      </c>
      <c r="G267" s="445" t="s">
        <v>1981</v>
      </c>
      <c r="H267" s="445" t="s">
        <v>1984</v>
      </c>
      <c r="I267" s="445" t="s">
        <v>1985</v>
      </c>
      <c r="J267" s="445" t="s">
        <v>2258</v>
      </c>
      <c r="K267" s="445" t="s">
        <v>2259</v>
      </c>
      <c r="L267" t="s">
        <v>3769</v>
      </c>
    </row>
    <row r="268" spans="1:12" x14ac:dyDescent="0.25">
      <c r="A268" s="445" t="s">
        <v>3402</v>
      </c>
      <c r="B268" s="445" t="s">
        <v>1983</v>
      </c>
      <c r="C268" s="445" t="s">
        <v>1979</v>
      </c>
      <c r="D268" s="445" t="s">
        <v>1980</v>
      </c>
      <c r="E268" s="445" t="s">
        <v>1975</v>
      </c>
      <c r="F268" s="445" t="s">
        <v>1976</v>
      </c>
      <c r="G268" s="445" t="s">
        <v>1981</v>
      </c>
      <c r="H268" s="445" t="s">
        <v>1984</v>
      </c>
      <c r="I268" s="445" t="s">
        <v>1985</v>
      </c>
      <c r="J268" s="445" t="s">
        <v>3403</v>
      </c>
      <c r="K268" s="445" t="s">
        <v>3404</v>
      </c>
      <c r="L268" t="s">
        <v>4150</v>
      </c>
    </row>
    <row r="269" spans="1:12" x14ac:dyDescent="0.25">
      <c r="A269" s="445" t="s">
        <v>3504</v>
      </c>
      <c r="B269" s="445" t="s">
        <v>1980</v>
      </c>
      <c r="C269" s="445" t="s">
        <v>1979</v>
      </c>
      <c r="D269" s="445" t="s">
        <v>1980</v>
      </c>
      <c r="E269" s="445" t="s">
        <v>1975</v>
      </c>
      <c r="F269" s="445" t="s">
        <v>1976</v>
      </c>
      <c r="G269" s="445" t="s">
        <v>1981</v>
      </c>
      <c r="H269" s="445" t="s">
        <v>1984</v>
      </c>
      <c r="I269" s="445" t="s">
        <v>1985</v>
      </c>
      <c r="J269" s="445" t="s">
        <v>3505</v>
      </c>
      <c r="K269" s="445" t="s">
        <v>3506</v>
      </c>
      <c r="L269" t="s">
        <v>4184</v>
      </c>
    </row>
    <row r="270" spans="1:12" x14ac:dyDescent="0.25">
      <c r="A270" s="445" t="s">
        <v>3330</v>
      </c>
      <c r="B270" s="445" t="s">
        <v>1983</v>
      </c>
      <c r="C270" s="445" t="s">
        <v>1979</v>
      </c>
      <c r="D270" s="445" t="s">
        <v>1980</v>
      </c>
      <c r="E270" s="445" t="s">
        <v>1975</v>
      </c>
      <c r="F270" s="445" t="s">
        <v>1976</v>
      </c>
      <c r="G270" s="445" t="s">
        <v>1981</v>
      </c>
      <c r="H270" s="445" t="s">
        <v>1984</v>
      </c>
      <c r="I270" s="445" t="s">
        <v>1985</v>
      </c>
      <c r="J270" s="445" t="s">
        <v>3331</v>
      </c>
      <c r="K270" s="445" t="s">
        <v>3332</v>
      </c>
      <c r="L270" t="s">
        <v>4126</v>
      </c>
    </row>
    <row r="271" spans="1:12" x14ac:dyDescent="0.25">
      <c r="A271" s="445" t="s">
        <v>2907</v>
      </c>
      <c r="B271" s="445" t="s">
        <v>1983</v>
      </c>
      <c r="C271" s="445" t="s">
        <v>1979</v>
      </c>
      <c r="D271" s="445" t="s">
        <v>1980</v>
      </c>
      <c r="E271" s="445" t="s">
        <v>1975</v>
      </c>
      <c r="F271" s="445" t="s">
        <v>1976</v>
      </c>
      <c r="G271" s="445" t="s">
        <v>1981</v>
      </c>
      <c r="H271" s="445" t="s">
        <v>1984</v>
      </c>
      <c r="I271" s="445" t="s">
        <v>1985</v>
      </c>
      <c r="J271" s="445" t="s">
        <v>2908</v>
      </c>
      <c r="K271" s="445" t="s">
        <v>2909</v>
      </c>
      <c r="L271" t="s">
        <v>3985</v>
      </c>
    </row>
    <row r="272" spans="1:12" x14ac:dyDescent="0.25">
      <c r="A272" s="445" t="s">
        <v>3537</v>
      </c>
      <c r="B272" s="445" t="s">
        <v>1980</v>
      </c>
      <c r="C272" s="445" t="s">
        <v>1979</v>
      </c>
      <c r="D272" s="445" t="s">
        <v>1980</v>
      </c>
      <c r="E272" s="445" t="s">
        <v>1975</v>
      </c>
      <c r="F272" s="445" t="s">
        <v>1976</v>
      </c>
      <c r="G272" s="445" t="s">
        <v>1981</v>
      </c>
      <c r="H272" s="445" t="s">
        <v>1984</v>
      </c>
      <c r="I272" s="445" t="s">
        <v>1985</v>
      </c>
      <c r="J272" s="445" t="s">
        <v>3538</v>
      </c>
      <c r="K272" s="445" t="s">
        <v>3539</v>
      </c>
      <c r="L272" t="s">
        <v>4195</v>
      </c>
    </row>
    <row r="273" spans="1:12" x14ac:dyDescent="0.25">
      <c r="A273" s="445" t="s">
        <v>2039</v>
      </c>
      <c r="B273" s="445" t="s">
        <v>1983</v>
      </c>
      <c r="C273" s="445" t="s">
        <v>1979</v>
      </c>
      <c r="D273" s="445" t="s">
        <v>1980</v>
      </c>
      <c r="E273" s="445" t="s">
        <v>1975</v>
      </c>
      <c r="F273" s="445" t="s">
        <v>1976</v>
      </c>
      <c r="G273" s="445" t="s">
        <v>1981</v>
      </c>
      <c r="H273" s="445" t="s">
        <v>1984</v>
      </c>
      <c r="I273" s="445" t="s">
        <v>1985</v>
      </c>
      <c r="J273" s="445" t="s">
        <v>2040</v>
      </c>
      <c r="K273" s="445" t="s">
        <v>2041</v>
      </c>
      <c r="L273" t="s">
        <v>3697</v>
      </c>
    </row>
    <row r="274" spans="1:12" x14ac:dyDescent="0.25">
      <c r="A274" s="445" t="s">
        <v>2166</v>
      </c>
      <c r="B274" s="445" t="s">
        <v>1983</v>
      </c>
      <c r="C274" s="445" t="s">
        <v>1979</v>
      </c>
      <c r="D274" s="445" t="s">
        <v>1980</v>
      </c>
      <c r="E274" s="445" t="s">
        <v>1975</v>
      </c>
      <c r="F274" s="445" t="s">
        <v>1976</v>
      </c>
      <c r="G274" s="445" t="s">
        <v>1981</v>
      </c>
      <c r="H274" s="445" t="s">
        <v>1984</v>
      </c>
      <c r="I274" s="445" t="s">
        <v>1985</v>
      </c>
      <c r="J274" s="445" t="s">
        <v>2167</v>
      </c>
      <c r="K274" s="445" t="s">
        <v>2168</v>
      </c>
      <c r="L274" t="s">
        <v>3739</v>
      </c>
    </row>
    <row r="275" spans="1:12" x14ac:dyDescent="0.25">
      <c r="A275" s="445" t="s">
        <v>3552</v>
      </c>
      <c r="B275" s="445" t="s">
        <v>1980</v>
      </c>
      <c r="C275" s="445" t="s">
        <v>1979</v>
      </c>
      <c r="D275" s="445" t="s">
        <v>1980</v>
      </c>
      <c r="E275" s="445" t="s">
        <v>1975</v>
      </c>
      <c r="F275" s="445" t="s">
        <v>1976</v>
      </c>
      <c r="G275" s="445" t="s">
        <v>1981</v>
      </c>
      <c r="H275" s="445" t="s">
        <v>1984</v>
      </c>
      <c r="I275" s="445" t="s">
        <v>1985</v>
      </c>
      <c r="J275" s="445" t="s">
        <v>3553</v>
      </c>
      <c r="K275" s="445" t="s">
        <v>3554</v>
      </c>
      <c r="L275" t="s">
        <v>4200</v>
      </c>
    </row>
    <row r="276" spans="1:12" x14ac:dyDescent="0.25">
      <c r="A276" s="445" t="s">
        <v>2952</v>
      </c>
      <c r="B276" s="445" t="s">
        <v>1983</v>
      </c>
      <c r="C276" s="445" t="s">
        <v>1979</v>
      </c>
      <c r="D276" s="445" t="s">
        <v>1980</v>
      </c>
      <c r="E276" s="445" t="s">
        <v>1975</v>
      </c>
      <c r="F276" s="445" t="s">
        <v>1976</v>
      </c>
      <c r="G276" s="445" t="s">
        <v>1981</v>
      </c>
      <c r="H276" s="445" t="s">
        <v>1984</v>
      </c>
      <c r="I276" s="445" t="s">
        <v>1985</v>
      </c>
      <c r="J276" s="445" t="s">
        <v>2953</v>
      </c>
      <c r="K276" s="445" t="s">
        <v>2954</v>
      </c>
      <c r="L276" t="s">
        <v>4000</v>
      </c>
    </row>
    <row r="277" spans="1:12" x14ac:dyDescent="0.25">
      <c r="A277" s="445" t="s">
        <v>2290</v>
      </c>
      <c r="B277" s="445" t="s">
        <v>1983</v>
      </c>
      <c r="C277" s="445" t="s">
        <v>1979</v>
      </c>
      <c r="D277" s="445" t="s">
        <v>1980</v>
      </c>
      <c r="E277" s="445" t="s">
        <v>1975</v>
      </c>
      <c r="F277" s="445" t="s">
        <v>1976</v>
      </c>
      <c r="G277" s="445" t="s">
        <v>1981</v>
      </c>
      <c r="H277" s="445" t="s">
        <v>1984</v>
      </c>
      <c r="I277" s="445" t="s">
        <v>1985</v>
      </c>
      <c r="J277" s="445" t="s">
        <v>2291</v>
      </c>
      <c r="K277" s="445" t="s">
        <v>2292</v>
      </c>
      <c r="L277" t="s">
        <v>3780</v>
      </c>
    </row>
    <row r="278" spans="1:12" x14ac:dyDescent="0.25">
      <c r="A278" s="445" t="s">
        <v>3219</v>
      </c>
      <c r="B278" s="445" t="s">
        <v>1983</v>
      </c>
      <c r="C278" s="445" t="s">
        <v>1979</v>
      </c>
      <c r="D278" s="445" t="s">
        <v>1980</v>
      </c>
      <c r="E278" s="445" t="s">
        <v>1975</v>
      </c>
      <c r="F278" s="445" t="s">
        <v>1976</v>
      </c>
      <c r="G278" s="445" t="s">
        <v>1981</v>
      </c>
      <c r="H278" s="445" t="s">
        <v>1984</v>
      </c>
      <c r="I278" s="445" t="s">
        <v>1985</v>
      </c>
      <c r="J278" s="445" t="s">
        <v>3220</v>
      </c>
      <c r="K278" s="445" t="s">
        <v>3221</v>
      </c>
      <c r="L278" t="s">
        <v>4089</v>
      </c>
    </row>
    <row r="279" spans="1:12" x14ac:dyDescent="0.25">
      <c r="A279" s="445" t="s">
        <v>2078</v>
      </c>
      <c r="B279" s="445" t="s">
        <v>1983</v>
      </c>
      <c r="C279" s="445" t="s">
        <v>1979</v>
      </c>
      <c r="D279" s="445" t="s">
        <v>1980</v>
      </c>
      <c r="E279" s="445" t="s">
        <v>1975</v>
      </c>
      <c r="F279" s="445" t="s">
        <v>1976</v>
      </c>
      <c r="G279" s="445" t="s">
        <v>1981</v>
      </c>
      <c r="H279" s="445" t="s">
        <v>1984</v>
      </c>
      <c r="I279" s="445" t="s">
        <v>1985</v>
      </c>
      <c r="J279" s="445" t="s">
        <v>2079</v>
      </c>
      <c r="K279" s="445" t="s">
        <v>2080</v>
      </c>
      <c r="L279" t="s">
        <v>3710</v>
      </c>
    </row>
    <row r="280" spans="1:12" x14ac:dyDescent="0.25">
      <c r="A280" s="445" t="s">
        <v>2481</v>
      </c>
      <c r="B280" s="445" t="s">
        <v>1983</v>
      </c>
      <c r="C280" s="445" t="s">
        <v>1979</v>
      </c>
      <c r="D280" s="445" t="s">
        <v>1980</v>
      </c>
      <c r="E280" s="445" t="s">
        <v>1975</v>
      </c>
      <c r="F280" s="445" t="s">
        <v>1976</v>
      </c>
      <c r="G280" s="445" t="s">
        <v>1981</v>
      </c>
      <c r="H280" s="445" t="s">
        <v>1984</v>
      </c>
      <c r="I280" s="445" t="s">
        <v>1985</v>
      </c>
      <c r="J280" s="445" t="s">
        <v>2482</v>
      </c>
      <c r="K280" s="445" t="s">
        <v>2483</v>
      </c>
      <c r="L280" t="s">
        <v>3843</v>
      </c>
    </row>
    <row r="281" spans="1:12" x14ac:dyDescent="0.25">
      <c r="A281" s="445" t="s">
        <v>3438</v>
      </c>
      <c r="B281" s="445" t="s">
        <v>1980</v>
      </c>
      <c r="C281" s="445" t="s">
        <v>1979</v>
      </c>
      <c r="D281" s="445" t="s">
        <v>1980</v>
      </c>
      <c r="E281" s="445" t="s">
        <v>1975</v>
      </c>
      <c r="F281" s="445" t="s">
        <v>1977</v>
      </c>
      <c r="G281" s="445" t="s">
        <v>1981</v>
      </c>
      <c r="H281" s="445" t="s">
        <v>1984</v>
      </c>
      <c r="I281" s="445" t="s">
        <v>1985</v>
      </c>
      <c r="J281" s="445" t="s">
        <v>3439</v>
      </c>
      <c r="K281" s="445" t="s">
        <v>3440</v>
      </c>
      <c r="L281" t="s">
        <v>4162</v>
      </c>
    </row>
    <row r="282" spans="1:12" x14ac:dyDescent="0.25">
      <c r="A282" s="445" t="s">
        <v>2388</v>
      </c>
      <c r="B282" s="445" t="s">
        <v>1983</v>
      </c>
      <c r="C282" s="445" t="s">
        <v>1979</v>
      </c>
      <c r="D282" s="445" t="s">
        <v>1980</v>
      </c>
      <c r="E282" s="445" t="s">
        <v>1975</v>
      </c>
      <c r="F282" s="445" t="s">
        <v>1976</v>
      </c>
      <c r="G282" s="445" t="s">
        <v>1981</v>
      </c>
      <c r="H282" s="445" t="s">
        <v>1984</v>
      </c>
      <c r="I282" s="445" t="s">
        <v>1985</v>
      </c>
      <c r="J282" s="445" t="s">
        <v>2389</v>
      </c>
      <c r="K282" s="445" t="s">
        <v>2390</v>
      </c>
      <c r="L282" t="s">
        <v>3812</v>
      </c>
    </row>
    <row r="283" spans="1:12" x14ac:dyDescent="0.25">
      <c r="A283" s="445" t="s">
        <v>2730</v>
      </c>
      <c r="B283" s="445" t="s">
        <v>1983</v>
      </c>
      <c r="C283" s="445" t="s">
        <v>1979</v>
      </c>
      <c r="D283" s="445" t="s">
        <v>1980</v>
      </c>
      <c r="E283" s="445" t="s">
        <v>1975</v>
      </c>
      <c r="F283" s="445" t="s">
        <v>1976</v>
      </c>
      <c r="G283" s="445" t="s">
        <v>1981</v>
      </c>
      <c r="H283" s="445" t="s">
        <v>1984</v>
      </c>
      <c r="I283" s="445" t="s">
        <v>1985</v>
      </c>
      <c r="J283" s="445" t="s">
        <v>2731</v>
      </c>
      <c r="K283" s="445" t="s">
        <v>2732</v>
      </c>
      <c r="L283" t="s">
        <v>3926</v>
      </c>
    </row>
    <row r="284" spans="1:12" x14ac:dyDescent="0.25">
      <c r="A284" s="445" t="s">
        <v>3372</v>
      </c>
      <c r="B284" s="445" t="s">
        <v>1983</v>
      </c>
      <c r="C284" s="445" t="s">
        <v>1979</v>
      </c>
      <c r="D284" s="445" t="s">
        <v>1980</v>
      </c>
      <c r="E284" s="445" t="s">
        <v>1975</v>
      </c>
      <c r="F284" s="445" t="s">
        <v>1976</v>
      </c>
      <c r="G284" s="445" t="s">
        <v>1981</v>
      </c>
      <c r="H284" s="445" t="s">
        <v>1984</v>
      </c>
      <c r="I284" s="445" t="s">
        <v>1985</v>
      </c>
      <c r="J284" s="445" t="s">
        <v>3373</v>
      </c>
      <c r="K284" s="445" t="s">
        <v>3374</v>
      </c>
      <c r="L284" t="s">
        <v>4140</v>
      </c>
    </row>
    <row r="285" spans="1:12" x14ac:dyDescent="0.25">
      <c r="A285" s="445" t="s">
        <v>2991</v>
      </c>
      <c r="B285" s="445" t="s">
        <v>1983</v>
      </c>
      <c r="C285" s="445" t="s">
        <v>1979</v>
      </c>
      <c r="D285" s="445" t="s">
        <v>1980</v>
      </c>
      <c r="E285" s="445" t="s">
        <v>1975</v>
      </c>
      <c r="F285" s="445" t="s">
        <v>1976</v>
      </c>
      <c r="G285" s="445" t="s">
        <v>1981</v>
      </c>
      <c r="H285" s="445" t="s">
        <v>1984</v>
      </c>
      <c r="I285" s="445" t="s">
        <v>1985</v>
      </c>
      <c r="J285" s="445" t="s">
        <v>2992</v>
      </c>
      <c r="K285" s="445" t="s">
        <v>2993</v>
      </c>
      <c r="L285" t="s">
        <v>4013</v>
      </c>
    </row>
    <row r="286" spans="1:12" x14ac:dyDescent="0.25">
      <c r="A286" s="445" t="s">
        <v>2772</v>
      </c>
      <c r="B286" s="445" t="s">
        <v>1983</v>
      </c>
      <c r="C286" s="445" t="s">
        <v>1979</v>
      </c>
      <c r="D286" s="445" t="s">
        <v>1980</v>
      </c>
      <c r="E286" s="445" t="s">
        <v>1975</v>
      </c>
      <c r="F286" s="445" t="s">
        <v>1976</v>
      </c>
      <c r="G286" s="445" t="s">
        <v>1981</v>
      </c>
      <c r="H286" s="445" t="s">
        <v>1984</v>
      </c>
      <c r="I286" s="445" t="s">
        <v>1985</v>
      </c>
      <c r="J286" s="445" t="s">
        <v>2773</v>
      </c>
      <c r="K286" s="445" t="s">
        <v>2774</v>
      </c>
      <c r="L286" t="s">
        <v>3940</v>
      </c>
    </row>
    <row r="287" spans="1:12" x14ac:dyDescent="0.25">
      <c r="A287" s="445" t="s">
        <v>2484</v>
      </c>
      <c r="B287" s="445" t="s">
        <v>1983</v>
      </c>
      <c r="C287" s="445" t="s">
        <v>1979</v>
      </c>
      <c r="D287" s="445" t="s">
        <v>1980</v>
      </c>
      <c r="E287" s="445" t="s">
        <v>1975</v>
      </c>
      <c r="F287" s="445" t="s">
        <v>1976</v>
      </c>
      <c r="G287" s="445" t="s">
        <v>1981</v>
      </c>
      <c r="H287" s="445" t="s">
        <v>1984</v>
      </c>
      <c r="I287" s="445" t="s">
        <v>1985</v>
      </c>
      <c r="J287" s="445" t="s">
        <v>2485</v>
      </c>
      <c r="K287" s="445" t="s">
        <v>2486</v>
      </c>
      <c r="L287" t="s">
        <v>3844</v>
      </c>
    </row>
    <row r="288" spans="1:12" x14ac:dyDescent="0.25">
      <c r="A288" s="445" t="s">
        <v>2403</v>
      </c>
      <c r="B288" s="445" t="s">
        <v>1983</v>
      </c>
      <c r="C288" s="445" t="s">
        <v>1979</v>
      </c>
      <c r="D288" s="445" t="s">
        <v>1980</v>
      </c>
      <c r="E288" s="445" t="s">
        <v>1975</v>
      </c>
      <c r="F288" s="445" t="s">
        <v>1976</v>
      </c>
      <c r="G288" s="445" t="s">
        <v>1981</v>
      </c>
      <c r="H288" s="445" t="s">
        <v>1984</v>
      </c>
      <c r="I288" s="445" t="s">
        <v>1985</v>
      </c>
      <c r="J288" s="445" t="s">
        <v>2404</v>
      </c>
      <c r="K288" s="445" t="s">
        <v>2405</v>
      </c>
      <c r="L288" t="s">
        <v>3817</v>
      </c>
    </row>
    <row r="289" spans="1:12" x14ac:dyDescent="0.25">
      <c r="A289" s="445" t="s">
        <v>3618</v>
      </c>
      <c r="B289" s="445" t="s">
        <v>1980</v>
      </c>
      <c r="C289" s="445" t="s">
        <v>1979</v>
      </c>
      <c r="D289" s="445" t="s">
        <v>1980</v>
      </c>
      <c r="E289" s="445" t="s">
        <v>1975</v>
      </c>
      <c r="F289" s="445" t="s">
        <v>1976</v>
      </c>
      <c r="G289" s="445" t="s">
        <v>1981</v>
      </c>
      <c r="H289" s="445" t="s">
        <v>1984</v>
      </c>
      <c r="I289" s="445" t="s">
        <v>1985</v>
      </c>
      <c r="J289" s="445" t="s">
        <v>3619</v>
      </c>
      <c r="K289" s="445" t="s">
        <v>3620</v>
      </c>
      <c r="L289" t="s">
        <v>4222</v>
      </c>
    </row>
    <row r="290" spans="1:12" x14ac:dyDescent="0.25">
      <c r="A290" s="445" t="s">
        <v>3189</v>
      </c>
      <c r="B290" s="445" t="s">
        <v>1983</v>
      </c>
      <c r="C290" s="445" t="s">
        <v>1979</v>
      </c>
      <c r="D290" s="445" t="s">
        <v>1980</v>
      </c>
      <c r="E290" s="445" t="s">
        <v>1975</v>
      </c>
      <c r="F290" s="445" t="s">
        <v>1976</v>
      </c>
      <c r="G290" s="445" t="s">
        <v>1981</v>
      </c>
      <c r="H290" s="445" t="s">
        <v>1984</v>
      </c>
      <c r="I290" s="445" t="s">
        <v>1985</v>
      </c>
      <c r="J290" s="445" t="s">
        <v>3190</v>
      </c>
      <c r="K290" s="445" t="s">
        <v>3191</v>
      </c>
      <c r="L290" t="s">
        <v>4079</v>
      </c>
    </row>
    <row r="291" spans="1:12" x14ac:dyDescent="0.25">
      <c r="A291" s="445" t="s">
        <v>3312</v>
      </c>
      <c r="B291" s="445" t="s">
        <v>1983</v>
      </c>
      <c r="C291" s="445" t="s">
        <v>1979</v>
      </c>
      <c r="D291" s="445" t="s">
        <v>1980</v>
      </c>
      <c r="E291" s="445" t="s">
        <v>1975</v>
      </c>
      <c r="F291" s="445" t="s">
        <v>1976</v>
      </c>
      <c r="G291" s="445" t="s">
        <v>1981</v>
      </c>
      <c r="H291" s="445" t="s">
        <v>1984</v>
      </c>
      <c r="I291" s="445" t="s">
        <v>1985</v>
      </c>
      <c r="J291" s="445" t="s">
        <v>3313</v>
      </c>
      <c r="K291" s="445" t="s">
        <v>3314</v>
      </c>
      <c r="L291" t="s">
        <v>4120</v>
      </c>
    </row>
    <row r="292" spans="1:12" x14ac:dyDescent="0.25">
      <c r="A292" s="445" t="s">
        <v>2269</v>
      </c>
      <c r="B292" s="445" t="s">
        <v>1983</v>
      </c>
      <c r="C292" s="445" t="s">
        <v>1979</v>
      </c>
      <c r="D292" s="445" t="s">
        <v>1980</v>
      </c>
      <c r="E292" s="445" t="s">
        <v>1975</v>
      </c>
      <c r="F292" s="445" t="s">
        <v>1976</v>
      </c>
      <c r="G292" s="445" t="s">
        <v>1981</v>
      </c>
      <c r="H292" s="445" t="s">
        <v>1984</v>
      </c>
      <c r="I292" s="445" t="s">
        <v>1985</v>
      </c>
      <c r="J292" s="445" t="s">
        <v>2270</v>
      </c>
      <c r="K292" s="445" t="s">
        <v>2271</v>
      </c>
      <c r="L292" t="s">
        <v>3773</v>
      </c>
    </row>
    <row r="293" spans="1:12" x14ac:dyDescent="0.25">
      <c r="A293" s="445" t="s">
        <v>2322</v>
      </c>
      <c r="B293" s="445" t="s">
        <v>1983</v>
      </c>
      <c r="C293" s="445" t="s">
        <v>1979</v>
      </c>
      <c r="D293" s="445" t="s">
        <v>1980</v>
      </c>
      <c r="E293" s="445" t="s">
        <v>1975</v>
      </c>
      <c r="F293" s="445" t="s">
        <v>1976</v>
      </c>
      <c r="G293" s="445" t="s">
        <v>1981</v>
      </c>
      <c r="H293" s="445" t="s">
        <v>1984</v>
      </c>
      <c r="I293" s="445" t="s">
        <v>1985</v>
      </c>
      <c r="J293" s="445" t="s">
        <v>2323</v>
      </c>
      <c r="K293" s="445" t="s">
        <v>2324</v>
      </c>
      <c r="L293" t="s">
        <v>3790</v>
      </c>
    </row>
    <row r="294" spans="1:12" x14ac:dyDescent="0.25">
      <c r="A294" s="445" t="s">
        <v>2592</v>
      </c>
      <c r="B294" s="445" t="s">
        <v>1983</v>
      </c>
      <c r="C294" s="445" t="s">
        <v>1979</v>
      </c>
      <c r="D294" s="445" t="s">
        <v>1980</v>
      </c>
      <c r="E294" s="445" t="s">
        <v>1975</v>
      </c>
      <c r="F294" s="445" t="s">
        <v>1976</v>
      </c>
      <c r="G294" s="445" t="s">
        <v>1981</v>
      </c>
      <c r="H294" s="445" t="s">
        <v>1984</v>
      </c>
      <c r="I294" s="445" t="s">
        <v>1985</v>
      </c>
      <c r="J294" s="445" t="s">
        <v>2593</v>
      </c>
      <c r="K294" s="445" t="s">
        <v>2594</v>
      </c>
      <c r="L294" t="s">
        <v>3880</v>
      </c>
    </row>
    <row r="295" spans="1:12" x14ac:dyDescent="0.25">
      <c r="A295" s="445" t="s">
        <v>3549</v>
      </c>
      <c r="B295" s="445" t="s">
        <v>1980</v>
      </c>
      <c r="C295" s="445" t="s">
        <v>1979</v>
      </c>
      <c r="D295" s="445" t="s">
        <v>1980</v>
      </c>
      <c r="E295" s="445" t="s">
        <v>1975</v>
      </c>
      <c r="F295" s="445" t="s">
        <v>1976</v>
      </c>
      <c r="G295" s="445" t="s">
        <v>1981</v>
      </c>
      <c r="H295" s="445" t="s">
        <v>1984</v>
      </c>
      <c r="I295" s="445" t="s">
        <v>1985</v>
      </c>
      <c r="J295" s="445" t="s">
        <v>3550</v>
      </c>
      <c r="K295" s="445" t="s">
        <v>3551</v>
      </c>
      <c r="L295" t="s">
        <v>4199</v>
      </c>
    </row>
    <row r="296" spans="1:12" x14ac:dyDescent="0.25">
      <c r="A296" s="445" t="s">
        <v>3090</v>
      </c>
      <c r="B296" s="445" t="s">
        <v>1983</v>
      </c>
      <c r="C296" s="445" t="s">
        <v>1979</v>
      </c>
      <c r="D296" s="445" t="s">
        <v>1980</v>
      </c>
      <c r="E296" s="445" t="s">
        <v>1975</v>
      </c>
      <c r="F296" s="445" t="s">
        <v>1976</v>
      </c>
      <c r="G296" s="445" t="s">
        <v>1981</v>
      </c>
      <c r="H296" s="445" t="s">
        <v>1984</v>
      </c>
      <c r="I296" s="445" t="s">
        <v>1985</v>
      </c>
      <c r="J296" s="445" t="s">
        <v>3091</v>
      </c>
      <c r="K296" s="445" t="s">
        <v>3092</v>
      </c>
      <c r="L296" t="s">
        <v>4046</v>
      </c>
    </row>
    <row r="297" spans="1:12" x14ac:dyDescent="0.25">
      <c r="A297" s="445" t="s">
        <v>2526</v>
      </c>
      <c r="B297" s="445" t="s">
        <v>1983</v>
      </c>
      <c r="C297" s="445" t="s">
        <v>1979</v>
      </c>
      <c r="D297" s="445" t="s">
        <v>1980</v>
      </c>
      <c r="E297" s="445" t="s">
        <v>1975</v>
      </c>
      <c r="F297" s="445" t="s">
        <v>1976</v>
      </c>
      <c r="G297" s="445" t="s">
        <v>1981</v>
      </c>
      <c r="H297" s="445" t="s">
        <v>1984</v>
      </c>
      <c r="I297" s="445" t="s">
        <v>1985</v>
      </c>
      <c r="J297" s="445" t="s">
        <v>2527</v>
      </c>
      <c r="K297" s="445" t="s">
        <v>2528</v>
      </c>
      <c r="L297" t="s">
        <v>3858</v>
      </c>
    </row>
    <row r="298" spans="1:12" x14ac:dyDescent="0.25">
      <c r="A298" s="445" t="s">
        <v>2880</v>
      </c>
      <c r="B298" s="445" t="s">
        <v>1983</v>
      </c>
      <c r="C298" s="445" t="s">
        <v>1979</v>
      </c>
      <c r="D298" s="445" t="s">
        <v>1980</v>
      </c>
      <c r="E298" s="445" t="s">
        <v>1975</v>
      </c>
      <c r="F298" s="445" t="s">
        <v>1976</v>
      </c>
      <c r="G298" s="445" t="s">
        <v>1981</v>
      </c>
      <c r="H298" s="445" t="s">
        <v>1984</v>
      </c>
      <c r="I298" s="445" t="s">
        <v>1985</v>
      </c>
      <c r="J298" s="445" t="s">
        <v>2881</v>
      </c>
      <c r="K298" s="445" t="s">
        <v>2882</v>
      </c>
      <c r="L298" t="s">
        <v>3976</v>
      </c>
    </row>
    <row r="299" spans="1:12" x14ac:dyDescent="0.25">
      <c r="A299" s="445" t="s">
        <v>2898</v>
      </c>
      <c r="B299" s="445" t="s">
        <v>1983</v>
      </c>
      <c r="C299" s="445" t="s">
        <v>1979</v>
      </c>
      <c r="D299" s="445" t="s">
        <v>1980</v>
      </c>
      <c r="E299" s="445" t="s">
        <v>1975</v>
      </c>
      <c r="F299" s="445" t="s">
        <v>1976</v>
      </c>
      <c r="G299" s="445" t="s">
        <v>1981</v>
      </c>
      <c r="H299" s="445" t="s">
        <v>1984</v>
      </c>
      <c r="I299" s="445" t="s">
        <v>1985</v>
      </c>
      <c r="J299" s="445" t="s">
        <v>2899</v>
      </c>
      <c r="K299" s="445" t="s">
        <v>2900</v>
      </c>
      <c r="L299" t="s">
        <v>3982</v>
      </c>
    </row>
    <row r="300" spans="1:12" x14ac:dyDescent="0.25">
      <c r="A300" s="445" t="s">
        <v>3600</v>
      </c>
      <c r="B300" s="445" t="s">
        <v>1980</v>
      </c>
      <c r="C300" s="445" t="s">
        <v>1979</v>
      </c>
      <c r="D300" s="445" t="s">
        <v>1980</v>
      </c>
      <c r="E300" s="445" t="s">
        <v>1975</v>
      </c>
      <c r="F300" s="445" t="s">
        <v>1976</v>
      </c>
      <c r="G300" s="445" t="s">
        <v>1981</v>
      </c>
      <c r="H300" s="445" t="s">
        <v>1984</v>
      </c>
      <c r="I300" s="445" t="s">
        <v>1985</v>
      </c>
      <c r="J300" s="445" t="s">
        <v>3601</v>
      </c>
      <c r="K300" s="445" t="s">
        <v>3602</v>
      </c>
      <c r="L300" t="s">
        <v>4216</v>
      </c>
    </row>
    <row r="301" spans="1:12" x14ac:dyDescent="0.25">
      <c r="A301" s="445" t="s">
        <v>3453</v>
      </c>
      <c r="B301" s="445" t="s">
        <v>1980</v>
      </c>
      <c r="C301" s="445" t="s">
        <v>1979</v>
      </c>
      <c r="D301" s="445" t="s">
        <v>1980</v>
      </c>
      <c r="E301" s="445" t="s">
        <v>1975</v>
      </c>
      <c r="F301" s="445" t="s">
        <v>1976</v>
      </c>
      <c r="G301" s="445" t="s">
        <v>1981</v>
      </c>
      <c r="H301" s="445" t="s">
        <v>1984</v>
      </c>
      <c r="I301" s="445" t="s">
        <v>1985</v>
      </c>
      <c r="J301" s="445" t="s">
        <v>3454</v>
      </c>
      <c r="K301" s="445" t="s">
        <v>3455</v>
      </c>
      <c r="L301" t="s">
        <v>4167</v>
      </c>
    </row>
    <row r="302" spans="1:12" x14ac:dyDescent="0.25">
      <c r="A302" s="445" t="s">
        <v>3426</v>
      </c>
      <c r="B302" s="445" t="s">
        <v>1980</v>
      </c>
      <c r="C302" s="445" t="s">
        <v>1979</v>
      </c>
      <c r="D302" s="445" t="s">
        <v>1980</v>
      </c>
      <c r="E302" s="445" t="s">
        <v>1975</v>
      </c>
      <c r="F302" s="445" t="s">
        <v>1976</v>
      </c>
      <c r="G302" s="445" t="s">
        <v>1981</v>
      </c>
      <c r="H302" s="445" t="s">
        <v>1984</v>
      </c>
      <c r="I302" s="445" t="s">
        <v>1985</v>
      </c>
      <c r="J302" s="445" t="s">
        <v>3427</v>
      </c>
      <c r="K302" s="445" t="s">
        <v>3428</v>
      </c>
      <c r="L302" t="s">
        <v>4158</v>
      </c>
    </row>
    <row r="303" spans="1:12" x14ac:dyDescent="0.25">
      <c r="A303" s="445" t="s">
        <v>3570</v>
      </c>
      <c r="B303" s="445" t="s">
        <v>1980</v>
      </c>
      <c r="C303" s="445" t="s">
        <v>1979</v>
      </c>
      <c r="D303" s="445" t="s">
        <v>1980</v>
      </c>
      <c r="E303" s="445" t="s">
        <v>1975</v>
      </c>
      <c r="F303" s="445" t="s">
        <v>1976</v>
      </c>
      <c r="G303" s="445" t="s">
        <v>1981</v>
      </c>
      <c r="H303" s="445" t="s">
        <v>1984</v>
      </c>
      <c r="I303" s="445" t="s">
        <v>1985</v>
      </c>
      <c r="J303" s="445" t="s">
        <v>3571</v>
      </c>
      <c r="K303" s="445" t="s">
        <v>3572</v>
      </c>
      <c r="L303" t="s">
        <v>4206</v>
      </c>
    </row>
    <row r="304" spans="1:12" x14ac:dyDescent="0.25">
      <c r="A304" s="445" t="s">
        <v>2316</v>
      </c>
      <c r="B304" s="445" t="s">
        <v>1983</v>
      </c>
      <c r="C304" s="445" t="s">
        <v>1979</v>
      </c>
      <c r="D304" s="445" t="s">
        <v>1980</v>
      </c>
      <c r="E304" s="445" t="s">
        <v>1975</v>
      </c>
      <c r="F304" s="445" t="s">
        <v>1976</v>
      </c>
      <c r="G304" s="445" t="s">
        <v>1981</v>
      </c>
      <c r="H304" s="445" t="s">
        <v>1984</v>
      </c>
      <c r="I304" s="445" t="s">
        <v>1985</v>
      </c>
      <c r="J304" s="445" t="s">
        <v>2317</v>
      </c>
      <c r="K304" s="445" t="s">
        <v>2318</v>
      </c>
      <c r="L304" t="s">
        <v>3788</v>
      </c>
    </row>
    <row r="305" spans="1:12" x14ac:dyDescent="0.25">
      <c r="A305" s="445" t="s">
        <v>2057</v>
      </c>
      <c r="B305" s="445" t="s">
        <v>1983</v>
      </c>
      <c r="C305" s="445" t="s">
        <v>1979</v>
      </c>
      <c r="D305" s="445" t="s">
        <v>1980</v>
      </c>
      <c r="E305" s="445" t="s">
        <v>1975</v>
      </c>
      <c r="F305" s="445" t="s">
        <v>1976</v>
      </c>
      <c r="G305" s="445" t="s">
        <v>1981</v>
      </c>
      <c r="H305" s="445" t="s">
        <v>1984</v>
      </c>
      <c r="I305" s="445" t="s">
        <v>1985</v>
      </c>
      <c r="J305" s="445" t="s">
        <v>2058</v>
      </c>
      <c r="K305" s="445" t="s">
        <v>2059</v>
      </c>
      <c r="L305" t="s">
        <v>3703</v>
      </c>
    </row>
    <row r="306" spans="1:12" x14ac:dyDescent="0.25">
      <c r="A306" s="445" t="s">
        <v>2745</v>
      </c>
      <c r="B306" s="445" t="s">
        <v>1983</v>
      </c>
      <c r="C306" s="445" t="s">
        <v>1979</v>
      </c>
      <c r="D306" s="445" t="s">
        <v>1980</v>
      </c>
      <c r="E306" s="445" t="s">
        <v>1975</v>
      </c>
      <c r="F306" s="445" t="s">
        <v>1976</v>
      </c>
      <c r="G306" s="445" t="s">
        <v>1981</v>
      </c>
      <c r="H306" s="445" t="s">
        <v>1984</v>
      </c>
      <c r="I306" s="445" t="s">
        <v>1985</v>
      </c>
      <c r="J306" s="445" t="s">
        <v>2746</v>
      </c>
      <c r="K306" s="445" t="s">
        <v>2747</v>
      </c>
      <c r="L306" t="s">
        <v>3931</v>
      </c>
    </row>
    <row r="307" spans="1:12" x14ac:dyDescent="0.25">
      <c r="A307" s="445" t="s">
        <v>3324</v>
      </c>
      <c r="B307" s="445" t="s">
        <v>1983</v>
      </c>
      <c r="C307" s="445" t="s">
        <v>1979</v>
      </c>
      <c r="D307" s="445" t="s">
        <v>1980</v>
      </c>
      <c r="E307" s="445" t="s">
        <v>1975</v>
      </c>
      <c r="F307" s="445" t="s">
        <v>1976</v>
      </c>
      <c r="G307" s="445" t="s">
        <v>1981</v>
      </c>
      <c r="H307" s="445" t="s">
        <v>1984</v>
      </c>
      <c r="I307" s="445" t="s">
        <v>1985</v>
      </c>
      <c r="J307" s="445" t="s">
        <v>3325</v>
      </c>
      <c r="K307" s="445" t="s">
        <v>3326</v>
      </c>
      <c r="L307" t="s">
        <v>4124</v>
      </c>
    </row>
    <row r="308" spans="1:12" x14ac:dyDescent="0.25">
      <c r="A308" s="445" t="s">
        <v>2799</v>
      </c>
      <c r="B308" s="445" t="s">
        <v>1983</v>
      </c>
      <c r="C308" s="445" t="s">
        <v>1979</v>
      </c>
      <c r="D308" s="445" t="s">
        <v>1980</v>
      </c>
      <c r="E308" s="445" t="s">
        <v>1975</v>
      </c>
      <c r="F308" s="445" t="s">
        <v>1976</v>
      </c>
      <c r="G308" s="445" t="s">
        <v>1981</v>
      </c>
      <c r="H308" s="445" t="s">
        <v>1984</v>
      </c>
      <c r="I308" s="445" t="s">
        <v>1985</v>
      </c>
      <c r="J308" s="445" t="s">
        <v>2800</v>
      </c>
      <c r="K308" s="445" t="s">
        <v>2801</v>
      </c>
      <c r="L308" t="s">
        <v>3949</v>
      </c>
    </row>
    <row r="309" spans="1:12" x14ac:dyDescent="0.25">
      <c r="A309" s="445" t="s">
        <v>2847</v>
      </c>
      <c r="B309" s="445" t="s">
        <v>1983</v>
      </c>
      <c r="C309" s="445" t="s">
        <v>1979</v>
      </c>
      <c r="D309" s="445" t="s">
        <v>1980</v>
      </c>
      <c r="E309" s="445" t="s">
        <v>1975</v>
      </c>
      <c r="F309" s="445" t="s">
        <v>1976</v>
      </c>
      <c r="G309" s="445" t="s">
        <v>1981</v>
      </c>
      <c r="H309" s="445" t="s">
        <v>1984</v>
      </c>
      <c r="I309" s="445" t="s">
        <v>1985</v>
      </c>
      <c r="J309" s="445" t="s">
        <v>2848</v>
      </c>
      <c r="K309" s="445" t="s">
        <v>2849</v>
      </c>
      <c r="L309" t="s">
        <v>3965</v>
      </c>
    </row>
    <row r="310" spans="1:12" x14ac:dyDescent="0.25">
      <c r="A310" s="445" t="s">
        <v>2949</v>
      </c>
      <c r="B310" s="445" t="s">
        <v>1983</v>
      </c>
      <c r="C310" s="445" t="s">
        <v>1979</v>
      </c>
      <c r="D310" s="445" t="s">
        <v>1980</v>
      </c>
      <c r="E310" s="445" t="s">
        <v>1975</v>
      </c>
      <c r="F310" s="445" t="s">
        <v>1976</v>
      </c>
      <c r="G310" s="445" t="s">
        <v>1981</v>
      </c>
      <c r="H310" s="445" t="s">
        <v>1984</v>
      </c>
      <c r="I310" s="445" t="s">
        <v>1985</v>
      </c>
      <c r="J310" s="445" t="s">
        <v>2950</v>
      </c>
      <c r="K310" s="445" t="s">
        <v>2951</v>
      </c>
      <c r="L310" t="s">
        <v>3999</v>
      </c>
    </row>
    <row r="311" spans="1:12" x14ac:dyDescent="0.25">
      <c r="A311" s="445" t="s">
        <v>2030</v>
      </c>
      <c r="B311" s="445" t="s">
        <v>1983</v>
      </c>
      <c r="C311" s="445" t="s">
        <v>1979</v>
      </c>
      <c r="D311" s="445" t="s">
        <v>1980</v>
      </c>
      <c r="E311" s="445" t="s">
        <v>1975</v>
      </c>
      <c r="F311" s="445" t="s">
        <v>1976</v>
      </c>
      <c r="G311" s="445" t="s">
        <v>1981</v>
      </c>
      <c r="H311" s="445" t="s">
        <v>1984</v>
      </c>
      <c r="I311" s="445" t="s">
        <v>1985</v>
      </c>
      <c r="J311" s="445" t="s">
        <v>2031</v>
      </c>
      <c r="K311" s="445" t="s">
        <v>2032</v>
      </c>
      <c r="L311" t="s">
        <v>3694</v>
      </c>
    </row>
    <row r="312" spans="1:12" x14ac:dyDescent="0.25">
      <c r="A312" s="445" t="s">
        <v>2874</v>
      </c>
      <c r="B312" s="445" t="s">
        <v>1983</v>
      </c>
      <c r="C312" s="445" t="s">
        <v>1979</v>
      </c>
      <c r="D312" s="445" t="s">
        <v>1980</v>
      </c>
      <c r="E312" s="445" t="s">
        <v>1975</v>
      </c>
      <c r="F312" s="445" t="s">
        <v>1976</v>
      </c>
      <c r="G312" s="445" t="s">
        <v>1981</v>
      </c>
      <c r="H312" s="445" t="s">
        <v>1984</v>
      </c>
      <c r="I312" s="445" t="s">
        <v>1985</v>
      </c>
      <c r="J312" s="445" t="s">
        <v>2875</v>
      </c>
      <c r="K312" s="445" t="s">
        <v>2876</v>
      </c>
      <c r="L312" t="s">
        <v>3974</v>
      </c>
    </row>
    <row r="313" spans="1:12" x14ac:dyDescent="0.25">
      <c r="A313" s="445" t="s">
        <v>2910</v>
      </c>
      <c r="B313" s="445" t="s">
        <v>1983</v>
      </c>
      <c r="C313" s="445" t="s">
        <v>1979</v>
      </c>
      <c r="D313" s="445" t="s">
        <v>1980</v>
      </c>
      <c r="E313" s="445" t="s">
        <v>1975</v>
      </c>
      <c r="F313" s="445" t="s">
        <v>1976</v>
      </c>
      <c r="G313" s="445" t="s">
        <v>1981</v>
      </c>
      <c r="H313" s="445" t="s">
        <v>1984</v>
      </c>
      <c r="I313" s="445" t="s">
        <v>1985</v>
      </c>
      <c r="J313" s="445" t="s">
        <v>2911</v>
      </c>
      <c r="K313" s="445" t="s">
        <v>2912</v>
      </c>
      <c r="L313" t="s">
        <v>3986</v>
      </c>
    </row>
    <row r="314" spans="1:12" x14ac:dyDescent="0.25">
      <c r="A314" s="445" t="s">
        <v>3447</v>
      </c>
      <c r="B314" s="445" t="s">
        <v>1980</v>
      </c>
      <c r="C314" s="445" t="s">
        <v>1979</v>
      </c>
      <c r="D314" s="445" t="s">
        <v>1980</v>
      </c>
      <c r="E314" s="445" t="s">
        <v>1975</v>
      </c>
      <c r="F314" s="445" t="s">
        <v>1976</v>
      </c>
      <c r="G314" s="445" t="s">
        <v>1981</v>
      </c>
      <c r="H314" s="445" t="s">
        <v>1984</v>
      </c>
      <c r="I314" s="445" t="s">
        <v>1985</v>
      </c>
      <c r="J314" s="445" t="s">
        <v>3448</v>
      </c>
      <c r="K314" s="445" t="s">
        <v>3449</v>
      </c>
      <c r="L314" t="s">
        <v>4165</v>
      </c>
    </row>
    <row r="315" spans="1:12" x14ac:dyDescent="0.25">
      <c r="A315" s="445" t="s">
        <v>3657</v>
      </c>
      <c r="B315" s="445" t="s">
        <v>1980</v>
      </c>
      <c r="C315" s="445" t="s">
        <v>1979</v>
      </c>
      <c r="D315" s="445" t="s">
        <v>1980</v>
      </c>
      <c r="E315" s="445" t="s">
        <v>1975</v>
      </c>
      <c r="F315" s="445" t="s">
        <v>1976</v>
      </c>
      <c r="G315" s="445" t="s">
        <v>1981</v>
      </c>
      <c r="H315" s="445" t="s">
        <v>1984</v>
      </c>
      <c r="I315" s="445" t="s">
        <v>1985</v>
      </c>
      <c r="J315" s="445" t="s">
        <v>3658</v>
      </c>
      <c r="K315" s="445" t="s">
        <v>3659</v>
      </c>
      <c r="L315" t="s">
        <v>4235</v>
      </c>
    </row>
    <row r="316" spans="1:12" x14ac:dyDescent="0.25">
      <c r="A316" s="445" t="s">
        <v>3387</v>
      </c>
      <c r="B316" s="445" t="s">
        <v>1983</v>
      </c>
      <c r="C316" s="445" t="s">
        <v>1979</v>
      </c>
      <c r="D316" s="445" t="s">
        <v>1980</v>
      </c>
      <c r="E316" s="445" t="s">
        <v>1975</v>
      </c>
      <c r="F316" s="445" t="s">
        <v>1976</v>
      </c>
      <c r="G316" s="445" t="s">
        <v>1981</v>
      </c>
      <c r="H316" s="445" t="s">
        <v>1984</v>
      </c>
      <c r="I316" s="445" t="s">
        <v>1985</v>
      </c>
      <c r="J316" s="445" t="s">
        <v>3388</v>
      </c>
      <c r="K316" s="445" t="s">
        <v>3389</v>
      </c>
      <c r="L316" t="s">
        <v>4145</v>
      </c>
    </row>
    <row r="317" spans="1:12" x14ac:dyDescent="0.25">
      <c r="A317" s="445" t="s">
        <v>3084</v>
      </c>
      <c r="B317" s="445" t="s">
        <v>1983</v>
      </c>
      <c r="C317" s="445" t="s">
        <v>1979</v>
      </c>
      <c r="D317" s="445" t="s">
        <v>1980</v>
      </c>
      <c r="E317" s="445" t="s">
        <v>1975</v>
      </c>
      <c r="F317" s="445" t="s">
        <v>1976</v>
      </c>
      <c r="G317" s="445" t="s">
        <v>1981</v>
      </c>
      <c r="H317" s="445" t="s">
        <v>1984</v>
      </c>
      <c r="I317" s="445" t="s">
        <v>1985</v>
      </c>
      <c r="J317" s="445" t="s">
        <v>3085</v>
      </c>
      <c r="K317" s="445" t="s">
        <v>3086</v>
      </c>
      <c r="L317" t="s">
        <v>4044</v>
      </c>
    </row>
    <row r="318" spans="1:12" x14ac:dyDescent="0.25">
      <c r="A318" s="445" t="s">
        <v>3621</v>
      </c>
      <c r="B318" s="445" t="s">
        <v>1980</v>
      </c>
      <c r="C318" s="445" t="s">
        <v>1979</v>
      </c>
      <c r="D318" s="445" t="s">
        <v>1980</v>
      </c>
      <c r="E318" s="445" t="s">
        <v>1975</v>
      </c>
      <c r="F318" s="445" t="s">
        <v>1976</v>
      </c>
      <c r="G318" s="445" t="s">
        <v>1981</v>
      </c>
      <c r="H318" s="445" t="s">
        <v>1984</v>
      </c>
      <c r="I318" s="445" t="s">
        <v>1985</v>
      </c>
      <c r="J318" s="445" t="s">
        <v>3622</v>
      </c>
      <c r="K318" s="445" t="s">
        <v>3623</v>
      </c>
      <c r="L318" t="s">
        <v>4223</v>
      </c>
    </row>
    <row r="319" spans="1:12" x14ac:dyDescent="0.25">
      <c r="A319" s="445" t="s">
        <v>2334</v>
      </c>
      <c r="B319" s="445" t="s">
        <v>1983</v>
      </c>
      <c r="C319" s="445" t="s">
        <v>1979</v>
      </c>
      <c r="D319" s="445" t="s">
        <v>1980</v>
      </c>
      <c r="E319" s="445" t="s">
        <v>1975</v>
      </c>
      <c r="F319" s="445" t="s">
        <v>1976</v>
      </c>
      <c r="G319" s="445" t="s">
        <v>1981</v>
      </c>
      <c r="H319" s="445" t="s">
        <v>1984</v>
      </c>
      <c r="I319" s="445" t="s">
        <v>1985</v>
      </c>
      <c r="J319" s="445" t="s">
        <v>2335</v>
      </c>
      <c r="K319" s="445" t="s">
        <v>2336</v>
      </c>
      <c r="L319" t="s">
        <v>3794</v>
      </c>
    </row>
    <row r="320" spans="1:12" x14ac:dyDescent="0.25">
      <c r="A320" s="445" t="s">
        <v>2202</v>
      </c>
      <c r="B320" s="445" t="s">
        <v>1983</v>
      </c>
      <c r="C320" s="445" t="s">
        <v>1979</v>
      </c>
      <c r="D320" s="445" t="s">
        <v>1980</v>
      </c>
      <c r="E320" s="445" t="s">
        <v>1975</v>
      </c>
      <c r="F320" s="445" t="s">
        <v>1976</v>
      </c>
      <c r="G320" s="445" t="s">
        <v>1981</v>
      </c>
      <c r="H320" s="445" t="s">
        <v>1984</v>
      </c>
      <c r="I320" s="445" t="s">
        <v>1985</v>
      </c>
      <c r="J320" s="445" t="s">
        <v>2203</v>
      </c>
      <c r="K320" s="445" t="s">
        <v>2204</v>
      </c>
      <c r="L320" t="s">
        <v>3751</v>
      </c>
    </row>
    <row r="321" spans="1:12" x14ac:dyDescent="0.25">
      <c r="A321" s="445" t="s">
        <v>3135</v>
      </c>
      <c r="B321" s="445" t="s">
        <v>1983</v>
      </c>
      <c r="C321" s="445" t="s">
        <v>1979</v>
      </c>
      <c r="D321" s="445" t="s">
        <v>1980</v>
      </c>
      <c r="E321" s="445" t="s">
        <v>1975</v>
      </c>
      <c r="F321" s="445" t="s">
        <v>1976</v>
      </c>
      <c r="G321" s="445" t="s">
        <v>1981</v>
      </c>
      <c r="H321" s="445" t="s">
        <v>1984</v>
      </c>
      <c r="I321" s="445" t="s">
        <v>1985</v>
      </c>
      <c r="J321" s="445" t="s">
        <v>3136</v>
      </c>
      <c r="K321" s="445" t="s">
        <v>3137</v>
      </c>
      <c r="L321" t="s">
        <v>4061</v>
      </c>
    </row>
    <row r="322" spans="1:12" x14ac:dyDescent="0.25">
      <c r="A322" s="445" t="s">
        <v>3195</v>
      </c>
      <c r="B322" s="445" t="s">
        <v>1983</v>
      </c>
      <c r="C322" s="445" t="s">
        <v>1979</v>
      </c>
      <c r="D322" s="445" t="s">
        <v>1980</v>
      </c>
      <c r="E322" s="445" t="s">
        <v>1975</v>
      </c>
      <c r="F322" s="445" t="s">
        <v>1976</v>
      </c>
      <c r="G322" s="445" t="s">
        <v>1981</v>
      </c>
      <c r="H322" s="445" t="s">
        <v>1984</v>
      </c>
      <c r="I322" s="445" t="s">
        <v>1985</v>
      </c>
      <c r="J322" s="445" t="s">
        <v>3196</v>
      </c>
      <c r="K322" s="445" t="s">
        <v>3197</v>
      </c>
      <c r="L322" t="s">
        <v>4081</v>
      </c>
    </row>
    <row r="323" spans="1:12" x14ac:dyDescent="0.25">
      <c r="A323" s="445" t="s">
        <v>2048</v>
      </c>
      <c r="B323" s="445" t="s">
        <v>1983</v>
      </c>
      <c r="C323" s="445" t="s">
        <v>1979</v>
      </c>
      <c r="D323" s="445" t="s">
        <v>1980</v>
      </c>
      <c r="E323" s="445" t="s">
        <v>1975</v>
      </c>
      <c r="F323" s="445" t="s">
        <v>1976</v>
      </c>
      <c r="G323" s="445" t="s">
        <v>1981</v>
      </c>
      <c r="H323" s="445" t="s">
        <v>1984</v>
      </c>
      <c r="I323" s="445" t="s">
        <v>1985</v>
      </c>
      <c r="J323" s="445" t="s">
        <v>2049</v>
      </c>
      <c r="K323" s="445" t="s">
        <v>2050</v>
      </c>
      <c r="L323" t="s">
        <v>3700</v>
      </c>
    </row>
    <row r="324" spans="1:12" x14ac:dyDescent="0.25">
      <c r="A324" s="445" t="s">
        <v>3030</v>
      </c>
      <c r="B324" s="445" t="s">
        <v>1983</v>
      </c>
      <c r="C324" s="445" t="s">
        <v>1979</v>
      </c>
      <c r="D324" s="445" t="s">
        <v>1980</v>
      </c>
      <c r="E324" s="445" t="s">
        <v>1975</v>
      </c>
      <c r="F324" s="445" t="s">
        <v>1976</v>
      </c>
      <c r="G324" s="445" t="s">
        <v>1981</v>
      </c>
      <c r="H324" s="445" t="s">
        <v>1984</v>
      </c>
      <c r="I324" s="445" t="s">
        <v>1985</v>
      </c>
      <c r="J324" s="445" t="s">
        <v>3031</v>
      </c>
      <c r="K324" s="445" t="s">
        <v>3032</v>
      </c>
      <c r="L324" t="s">
        <v>4026</v>
      </c>
    </row>
    <row r="325" spans="1:12" x14ac:dyDescent="0.25">
      <c r="A325" s="445" t="s">
        <v>2766</v>
      </c>
      <c r="B325" s="445" t="s">
        <v>1983</v>
      </c>
      <c r="C325" s="445" t="s">
        <v>1979</v>
      </c>
      <c r="D325" s="445" t="s">
        <v>1980</v>
      </c>
      <c r="E325" s="445" t="s">
        <v>1975</v>
      </c>
      <c r="F325" s="445" t="s">
        <v>1976</v>
      </c>
      <c r="G325" s="445" t="s">
        <v>1981</v>
      </c>
      <c r="H325" s="445" t="s">
        <v>1984</v>
      </c>
      <c r="I325" s="445" t="s">
        <v>1985</v>
      </c>
      <c r="J325" s="445" t="s">
        <v>2767</v>
      </c>
      <c r="K325" s="445" t="s">
        <v>2768</v>
      </c>
      <c r="L325" t="s">
        <v>3938</v>
      </c>
    </row>
    <row r="326" spans="1:12" x14ac:dyDescent="0.25">
      <c r="A326" s="445" t="s">
        <v>3393</v>
      </c>
      <c r="B326" s="445" t="s">
        <v>1983</v>
      </c>
      <c r="C326" s="445" t="s">
        <v>1979</v>
      </c>
      <c r="D326" s="445" t="s">
        <v>1980</v>
      </c>
      <c r="E326" s="445" t="s">
        <v>1975</v>
      </c>
      <c r="F326" s="445" t="s">
        <v>1976</v>
      </c>
      <c r="G326" s="445" t="s">
        <v>1981</v>
      </c>
      <c r="H326" s="445" t="s">
        <v>1984</v>
      </c>
      <c r="I326" s="445" t="s">
        <v>1985</v>
      </c>
      <c r="J326" s="445" t="s">
        <v>3394</v>
      </c>
      <c r="K326" s="445" t="s">
        <v>3395</v>
      </c>
      <c r="L326" t="s">
        <v>4147</v>
      </c>
    </row>
    <row r="327" spans="1:12" x14ac:dyDescent="0.25">
      <c r="A327" s="445" t="s">
        <v>2075</v>
      </c>
      <c r="B327" s="445" t="s">
        <v>1983</v>
      </c>
      <c r="C327" s="445" t="s">
        <v>1979</v>
      </c>
      <c r="D327" s="445" t="s">
        <v>1980</v>
      </c>
      <c r="E327" s="445" t="s">
        <v>1975</v>
      </c>
      <c r="F327" s="445" t="s">
        <v>1976</v>
      </c>
      <c r="G327" s="445" t="s">
        <v>1981</v>
      </c>
      <c r="H327" s="445" t="s">
        <v>1984</v>
      </c>
      <c r="I327" s="445" t="s">
        <v>1985</v>
      </c>
      <c r="J327" s="445" t="s">
        <v>2076</v>
      </c>
      <c r="K327" s="445" t="s">
        <v>2077</v>
      </c>
      <c r="L327" t="s">
        <v>3709</v>
      </c>
    </row>
    <row r="328" spans="1:12" x14ac:dyDescent="0.25">
      <c r="A328" s="445" t="s">
        <v>2466</v>
      </c>
      <c r="B328" s="445" t="s">
        <v>1983</v>
      </c>
      <c r="C328" s="445" t="s">
        <v>1979</v>
      </c>
      <c r="D328" s="445" t="s">
        <v>1980</v>
      </c>
      <c r="E328" s="445" t="s">
        <v>1975</v>
      </c>
      <c r="F328" s="445" t="s">
        <v>1976</v>
      </c>
      <c r="G328" s="445" t="s">
        <v>1981</v>
      </c>
      <c r="H328" s="445" t="s">
        <v>1984</v>
      </c>
      <c r="I328" s="445" t="s">
        <v>1985</v>
      </c>
      <c r="J328" s="445" t="s">
        <v>2467</v>
      </c>
      <c r="K328" s="445" t="s">
        <v>2468</v>
      </c>
      <c r="L328" t="s">
        <v>3838</v>
      </c>
    </row>
    <row r="329" spans="1:12" x14ac:dyDescent="0.25">
      <c r="A329" s="445" t="s">
        <v>3480</v>
      </c>
      <c r="B329" s="445" t="s">
        <v>1980</v>
      </c>
      <c r="C329" s="445" t="s">
        <v>1979</v>
      </c>
      <c r="D329" s="445" t="s">
        <v>1980</v>
      </c>
      <c r="E329" s="445" t="s">
        <v>1975</v>
      </c>
      <c r="F329" s="445" t="s">
        <v>1976</v>
      </c>
      <c r="G329" s="445" t="s">
        <v>1981</v>
      </c>
      <c r="H329" s="445" t="s">
        <v>1984</v>
      </c>
      <c r="I329" s="445" t="s">
        <v>1985</v>
      </c>
      <c r="J329" s="445" t="s">
        <v>3481</v>
      </c>
      <c r="K329" s="445" t="s">
        <v>3482</v>
      </c>
      <c r="L329" t="s">
        <v>4176</v>
      </c>
    </row>
    <row r="330" spans="1:12" x14ac:dyDescent="0.25">
      <c r="A330" s="445" t="s">
        <v>3210</v>
      </c>
      <c r="B330" s="445" t="s">
        <v>1983</v>
      </c>
      <c r="C330" s="445" t="s">
        <v>1979</v>
      </c>
      <c r="D330" s="445" t="s">
        <v>1980</v>
      </c>
      <c r="E330" s="445" t="s">
        <v>1975</v>
      </c>
      <c r="F330" s="445" t="s">
        <v>1976</v>
      </c>
      <c r="G330" s="445" t="s">
        <v>1981</v>
      </c>
      <c r="H330" s="445" t="s">
        <v>1984</v>
      </c>
      <c r="I330" s="445" t="s">
        <v>1985</v>
      </c>
      <c r="J330" s="445" t="s">
        <v>3211</v>
      </c>
      <c r="K330" s="445" t="s">
        <v>3212</v>
      </c>
      <c r="L330" t="s">
        <v>4086</v>
      </c>
    </row>
    <row r="331" spans="1:12" x14ac:dyDescent="0.25">
      <c r="A331" s="445" t="s">
        <v>3573</v>
      </c>
      <c r="B331" s="445" t="s">
        <v>1980</v>
      </c>
      <c r="C331" s="445" t="s">
        <v>1979</v>
      </c>
      <c r="D331" s="445" t="s">
        <v>1980</v>
      </c>
      <c r="E331" s="445" t="s">
        <v>1975</v>
      </c>
      <c r="F331" s="445" t="s">
        <v>1976</v>
      </c>
      <c r="G331" s="445" t="s">
        <v>1981</v>
      </c>
      <c r="H331" s="445" t="s">
        <v>1984</v>
      </c>
      <c r="I331" s="445" t="s">
        <v>1985</v>
      </c>
      <c r="J331" s="445" t="s">
        <v>3574</v>
      </c>
      <c r="K331" s="445" t="s">
        <v>3575</v>
      </c>
      <c r="L331" t="s">
        <v>4207</v>
      </c>
    </row>
    <row r="332" spans="1:12" x14ac:dyDescent="0.25">
      <c r="A332" s="445" t="s">
        <v>2172</v>
      </c>
      <c r="B332" s="445" t="s">
        <v>1983</v>
      </c>
      <c r="C332" s="445" t="s">
        <v>1979</v>
      </c>
      <c r="D332" s="445" t="s">
        <v>1980</v>
      </c>
      <c r="E332" s="445" t="s">
        <v>1975</v>
      </c>
      <c r="F332" s="445" t="s">
        <v>1976</v>
      </c>
      <c r="G332" s="445" t="s">
        <v>1981</v>
      </c>
      <c r="H332" s="445" t="s">
        <v>1984</v>
      </c>
      <c r="I332" s="445" t="s">
        <v>1985</v>
      </c>
      <c r="J332" s="445" t="s">
        <v>2173</v>
      </c>
      <c r="K332" s="445" t="s">
        <v>2174</v>
      </c>
      <c r="L332" t="s">
        <v>3741</v>
      </c>
    </row>
    <row r="333" spans="1:12" x14ac:dyDescent="0.25">
      <c r="A333" s="445" t="s">
        <v>3333</v>
      </c>
      <c r="B333" s="445" t="s">
        <v>1983</v>
      </c>
      <c r="C333" s="445" t="s">
        <v>1979</v>
      </c>
      <c r="D333" s="445" t="s">
        <v>1980</v>
      </c>
      <c r="E333" s="445" t="s">
        <v>1975</v>
      </c>
      <c r="F333" s="445" t="s">
        <v>1976</v>
      </c>
      <c r="G333" s="445" t="s">
        <v>1981</v>
      </c>
      <c r="H333" s="445" t="s">
        <v>1984</v>
      </c>
      <c r="I333" s="445" t="s">
        <v>1985</v>
      </c>
      <c r="J333" s="445" t="s">
        <v>3334</v>
      </c>
      <c r="K333" s="445" t="s">
        <v>3335</v>
      </c>
      <c r="L333" t="s">
        <v>4127</v>
      </c>
    </row>
    <row r="334" spans="1:12" x14ac:dyDescent="0.25">
      <c r="A334" s="445" t="s">
        <v>3003</v>
      </c>
      <c r="B334" s="445" t="s">
        <v>1983</v>
      </c>
      <c r="C334" s="445" t="s">
        <v>1979</v>
      </c>
      <c r="D334" s="445" t="s">
        <v>1980</v>
      </c>
      <c r="E334" s="445" t="s">
        <v>1975</v>
      </c>
      <c r="F334" s="445" t="s">
        <v>1976</v>
      </c>
      <c r="G334" s="445" t="s">
        <v>1981</v>
      </c>
      <c r="H334" s="445" t="s">
        <v>1984</v>
      </c>
      <c r="I334" s="445" t="s">
        <v>1985</v>
      </c>
      <c r="J334" s="445" t="s">
        <v>3004</v>
      </c>
      <c r="K334" s="445" t="s">
        <v>3005</v>
      </c>
      <c r="L334" t="s">
        <v>4017</v>
      </c>
    </row>
    <row r="335" spans="1:12" x14ac:dyDescent="0.25">
      <c r="A335" s="445" t="s">
        <v>2697</v>
      </c>
      <c r="B335" s="445" t="s">
        <v>1983</v>
      </c>
      <c r="C335" s="445" t="s">
        <v>1979</v>
      </c>
      <c r="D335" s="445" t="s">
        <v>1980</v>
      </c>
      <c r="E335" s="445" t="s">
        <v>1975</v>
      </c>
      <c r="F335" s="445" t="s">
        <v>1976</v>
      </c>
      <c r="G335" s="445" t="s">
        <v>1981</v>
      </c>
      <c r="H335" s="445" t="s">
        <v>1984</v>
      </c>
      <c r="I335" s="445" t="s">
        <v>1985</v>
      </c>
      <c r="J335" s="445" t="s">
        <v>2698</v>
      </c>
      <c r="K335" s="445" t="s">
        <v>2699</v>
      </c>
      <c r="L335" t="s">
        <v>3915</v>
      </c>
    </row>
    <row r="336" spans="1:12" x14ac:dyDescent="0.25">
      <c r="A336" s="445" t="s">
        <v>2784</v>
      </c>
      <c r="B336" s="445" t="s">
        <v>1983</v>
      </c>
      <c r="C336" s="445" t="s">
        <v>1979</v>
      </c>
      <c r="D336" s="445" t="s">
        <v>1980</v>
      </c>
      <c r="E336" s="445" t="s">
        <v>1975</v>
      </c>
      <c r="F336" s="445" t="s">
        <v>1976</v>
      </c>
      <c r="G336" s="445" t="s">
        <v>1981</v>
      </c>
      <c r="H336" s="445" t="s">
        <v>1984</v>
      </c>
      <c r="I336" s="445" t="s">
        <v>1985</v>
      </c>
      <c r="J336" s="445" t="s">
        <v>2785</v>
      </c>
      <c r="K336" s="445" t="s">
        <v>2786</v>
      </c>
      <c r="L336" t="s">
        <v>3944</v>
      </c>
    </row>
    <row r="337" spans="1:12" x14ac:dyDescent="0.25">
      <c r="A337" s="445" t="s">
        <v>2337</v>
      </c>
      <c r="B337" s="445" t="s">
        <v>1983</v>
      </c>
      <c r="C337" s="445" t="s">
        <v>1979</v>
      </c>
      <c r="D337" s="445" t="s">
        <v>1980</v>
      </c>
      <c r="E337" s="445" t="s">
        <v>1975</v>
      </c>
      <c r="F337" s="445" t="s">
        <v>1976</v>
      </c>
      <c r="G337" s="445" t="s">
        <v>1981</v>
      </c>
      <c r="H337" s="445" t="s">
        <v>1984</v>
      </c>
      <c r="I337" s="445" t="s">
        <v>1985</v>
      </c>
      <c r="J337" s="445" t="s">
        <v>2338</v>
      </c>
      <c r="K337" s="445" t="s">
        <v>2339</v>
      </c>
      <c r="L337" t="s">
        <v>3795</v>
      </c>
    </row>
    <row r="338" spans="1:12" x14ac:dyDescent="0.25">
      <c r="A338" s="445" t="s">
        <v>2532</v>
      </c>
      <c r="B338" s="445" t="s">
        <v>1983</v>
      </c>
      <c r="C338" s="445" t="s">
        <v>1979</v>
      </c>
      <c r="D338" s="445" t="s">
        <v>1980</v>
      </c>
      <c r="E338" s="445" t="s">
        <v>1975</v>
      </c>
      <c r="F338" s="445" t="s">
        <v>1976</v>
      </c>
      <c r="G338" s="445" t="s">
        <v>1981</v>
      </c>
      <c r="H338" s="445" t="s">
        <v>1984</v>
      </c>
      <c r="I338" s="445" t="s">
        <v>1985</v>
      </c>
      <c r="J338" s="445" t="s">
        <v>2533</v>
      </c>
      <c r="K338" s="445" t="s">
        <v>2534</v>
      </c>
      <c r="L338" t="s">
        <v>3860</v>
      </c>
    </row>
    <row r="339" spans="1:12" x14ac:dyDescent="0.25">
      <c r="A339" s="445" t="s">
        <v>3102</v>
      </c>
      <c r="B339" s="445" t="s">
        <v>1983</v>
      </c>
      <c r="C339" s="445" t="s">
        <v>1979</v>
      </c>
      <c r="D339" s="445" t="s">
        <v>1980</v>
      </c>
      <c r="E339" s="445" t="s">
        <v>1975</v>
      </c>
      <c r="F339" s="445" t="s">
        <v>1976</v>
      </c>
      <c r="G339" s="445" t="s">
        <v>1981</v>
      </c>
      <c r="H339" s="445" t="s">
        <v>1984</v>
      </c>
      <c r="I339" s="445" t="s">
        <v>1985</v>
      </c>
      <c r="J339" s="445" t="s">
        <v>3103</v>
      </c>
      <c r="K339" s="445" t="s">
        <v>3104</v>
      </c>
      <c r="L339" t="s">
        <v>4050</v>
      </c>
    </row>
    <row r="340" spans="1:12" x14ac:dyDescent="0.25">
      <c r="A340" s="445" t="s">
        <v>2391</v>
      </c>
      <c r="B340" s="445" t="s">
        <v>1983</v>
      </c>
      <c r="C340" s="445" t="s">
        <v>1979</v>
      </c>
      <c r="D340" s="445" t="s">
        <v>1980</v>
      </c>
      <c r="E340" s="445" t="s">
        <v>1975</v>
      </c>
      <c r="F340" s="445" t="s">
        <v>1976</v>
      </c>
      <c r="G340" s="445" t="s">
        <v>1981</v>
      </c>
      <c r="H340" s="445" t="s">
        <v>1984</v>
      </c>
      <c r="I340" s="445" t="s">
        <v>1985</v>
      </c>
      <c r="J340" s="445" t="s">
        <v>2392</v>
      </c>
      <c r="K340" s="445" t="s">
        <v>2393</v>
      </c>
      <c r="L340" t="s">
        <v>3813</v>
      </c>
    </row>
    <row r="341" spans="1:12" x14ac:dyDescent="0.25">
      <c r="A341" s="445" t="s">
        <v>2275</v>
      </c>
      <c r="B341" s="445" t="s">
        <v>1983</v>
      </c>
      <c r="C341" s="445" t="s">
        <v>1979</v>
      </c>
      <c r="D341" s="445" t="s">
        <v>1980</v>
      </c>
      <c r="E341" s="445" t="s">
        <v>1975</v>
      </c>
      <c r="F341" s="445" t="s">
        <v>1976</v>
      </c>
      <c r="G341" s="445" t="s">
        <v>1981</v>
      </c>
      <c r="H341" s="445" t="s">
        <v>1984</v>
      </c>
      <c r="I341" s="445" t="s">
        <v>1985</v>
      </c>
      <c r="J341" s="445" t="s">
        <v>2276</v>
      </c>
      <c r="K341" s="445" t="s">
        <v>2277</v>
      </c>
      <c r="L341" t="s">
        <v>3775</v>
      </c>
    </row>
    <row r="342" spans="1:12" x14ac:dyDescent="0.25">
      <c r="A342" s="445" t="s">
        <v>3300</v>
      </c>
      <c r="B342" s="445" t="s">
        <v>1983</v>
      </c>
      <c r="C342" s="445" t="s">
        <v>1979</v>
      </c>
      <c r="D342" s="445" t="s">
        <v>1980</v>
      </c>
      <c r="E342" s="445" t="s">
        <v>1975</v>
      </c>
      <c r="F342" s="445" t="s">
        <v>1976</v>
      </c>
      <c r="G342" s="445" t="s">
        <v>1981</v>
      </c>
      <c r="H342" s="445" t="s">
        <v>1984</v>
      </c>
      <c r="I342" s="445" t="s">
        <v>1985</v>
      </c>
      <c r="J342" s="445" t="s">
        <v>3301</v>
      </c>
      <c r="K342" s="445" t="s">
        <v>3302</v>
      </c>
      <c r="L342" t="s">
        <v>4116</v>
      </c>
    </row>
    <row r="343" spans="1:12" x14ac:dyDescent="0.25">
      <c r="A343" s="445" t="s">
        <v>2976</v>
      </c>
      <c r="B343" s="445" t="s">
        <v>1983</v>
      </c>
      <c r="C343" s="445" t="s">
        <v>1979</v>
      </c>
      <c r="D343" s="445" t="s">
        <v>1980</v>
      </c>
      <c r="E343" s="445" t="s">
        <v>1975</v>
      </c>
      <c r="F343" s="445" t="s">
        <v>1976</v>
      </c>
      <c r="G343" s="445" t="s">
        <v>1981</v>
      </c>
      <c r="H343" s="445" t="s">
        <v>1984</v>
      </c>
      <c r="I343" s="445" t="s">
        <v>1985</v>
      </c>
      <c r="J343" s="445" t="s">
        <v>2977</v>
      </c>
      <c r="K343" s="445" t="s">
        <v>2978</v>
      </c>
      <c r="L343" t="s">
        <v>4008</v>
      </c>
    </row>
    <row r="344" spans="1:12" x14ac:dyDescent="0.25">
      <c r="A344" s="445" t="s">
        <v>2805</v>
      </c>
      <c r="B344" s="445" t="s">
        <v>1983</v>
      </c>
      <c r="C344" s="445" t="s">
        <v>1979</v>
      </c>
      <c r="D344" s="445" t="s">
        <v>1980</v>
      </c>
      <c r="E344" s="445" t="s">
        <v>1975</v>
      </c>
      <c r="F344" s="445" t="s">
        <v>1976</v>
      </c>
      <c r="G344" s="445" t="s">
        <v>1981</v>
      </c>
      <c r="H344" s="445" t="s">
        <v>1984</v>
      </c>
      <c r="I344" s="445" t="s">
        <v>1985</v>
      </c>
      <c r="J344" s="445" t="s">
        <v>2806</v>
      </c>
      <c r="K344" s="445" t="s">
        <v>2807</v>
      </c>
      <c r="L344" t="s">
        <v>3951</v>
      </c>
    </row>
    <row r="345" spans="1:12" x14ac:dyDescent="0.25">
      <c r="A345" s="445" t="s">
        <v>2340</v>
      </c>
      <c r="B345" s="445" t="s">
        <v>1983</v>
      </c>
      <c r="C345" s="445" t="s">
        <v>1979</v>
      </c>
      <c r="D345" s="445" t="s">
        <v>1980</v>
      </c>
      <c r="E345" s="445" t="s">
        <v>1975</v>
      </c>
      <c r="F345" s="445" t="s">
        <v>1976</v>
      </c>
      <c r="G345" s="445" t="s">
        <v>1981</v>
      </c>
      <c r="H345" s="445" t="s">
        <v>1984</v>
      </c>
      <c r="I345" s="445" t="s">
        <v>1985</v>
      </c>
      <c r="J345" s="445" t="s">
        <v>2341</v>
      </c>
      <c r="K345" s="445" t="s">
        <v>2342</v>
      </c>
      <c r="L345" t="s">
        <v>3796</v>
      </c>
    </row>
    <row r="346" spans="1:12" x14ac:dyDescent="0.25">
      <c r="A346" s="445" t="s">
        <v>2187</v>
      </c>
      <c r="B346" s="445" t="s">
        <v>1983</v>
      </c>
      <c r="C346" s="445" t="s">
        <v>1979</v>
      </c>
      <c r="D346" s="445" t="s">
        <v>1980</v>
      </c>
      <c r="E346" s="445" t="s">
        <v>1975</v>
      </c>
      <c r="F346" s="445" t="s">
        <v>1976</v>
      </c>
      <c r="G346" s="445" t="s">
        <v>1981</v>
      </c>
      <c r="H346" s="445" t="s">
        <v>1984</v>
      </c>
      <c r="I346" s="445" t="s">
        <v>1985</v>
      </c>
      <c r="J346" s="445" t="s">
        <v>2188</v>
      </c>
      <c r="K346" s="445" t="s">
        <v>2189</v>
      </c>
      <c r="L346" t="s">
        <v>3746</v>
      </c>
    </row>
    <row r="347" spans="1:12" x14ac:dyDescent="0.25">
      <c r="A347" s="445" t="s">
        <v>3018</v>
      </c>
      <c r="B347" s="445" t="s">
        <v>1983</v>
      </c>
      <c r="C347" s="445" t="s">
        <v>1979</v>
      </c>
      <c r="D347" s="445" t="s">
        <v>1980</v>
      </c>
      <c r="E347" s="445" t="s">
        <v>1975</v>
      </c>
      <c r="F347" s="445" t="s">
        <v>1976</v>
      </c>
      <c r="G347" s="445" t="s">
        <v>1981</v>
      </c>
      <c r="H347" s="445" t="s">
        <v>1984</v>
      </c>
      <c r="I347" s="445" t="s">
        <v>1985</v>
      </c>
      <c r="J347" s="445" t="s">
        <v>3019</v>
      </c>
      <c r="K347" s="445" t="s">
        <v>3020</v>
      </c>
      <c r="L347" t="s">
        <v>4022</v>
      </c>
    </row>
    <row r="348" spans="1:12" x14ac:dyDescent="0.25">
      <c r="A348" s="445" t="s">
        <v>3132</v>
      </c>
      <c r="B348" s="445" t="s">
        <v>1983</v>
      </c>
      <c r="C348" s="445" t="s">
        <v>1979</v>
      </c>
      <c r="D348" s="445" t="s">
        <v>1980</v>
      </c>
      <c r="E348" s="445" t="s">
        <v>1975</v>
      </c>
      <c r="F348" s="445" t="s">
        <v>1976</v>
      </c>
      <c r="G348" s="445" t="s">
        <v>1981</v>
      </c>
      <c r="H348" s="445" t="s">
        <v>1984</v>
      </c>
      <c r="I348" s="445" t="s">
        <v>1985</v>
      </c>
      <c r="J348" s="445" t="s">
        <v>3133</v>
      </c>
      <c r="K348" s="445" t="s">
        <v>3134</v>
      </c>
      <c r="L348" t="s">
        <v>4060</v>
      </c>
    </row>
    <row r="349" spans="1:12" x14ac:dyDescent="0.25">
      <c r="A349" s="445" t="s">
        <v>2904</v>
      </c>
      <c r="B349" s="445" t="s">
        <v>1983</v>
      </c>
      <c r="C349" s="445" t="s">
        <v>1979</v>
      </c>
      <c r="D349" s="445" t="s">
        <v>1980</v>
      </c>
      <c r="E349" s="445" t="s">
        <v>1975</v>
      </c>
      <c r="F349" s="445" t="s">
        <v>1976</v>
      </c>
      <c r="G349" s="445" t="s">
        <v>1981</v>
      </c>
      <c r="H349" s="445" t="s">
        <v>1984</v>
      </c>
      <c r="I349" s="445" t="s">
        <v>1985</v>
      </c>
      <c r="J349" s="445" t="s">
        <v>2905</v>
      </c>
      <c r="K349" s="445" t="s">
        <v>2906</v>
      </c>
      <c r="L349" t="s">
        <v>3984</v>
      </c>
    </row>
    <row r="350" spans="1:12" x14ac:dyDescent="0.25">
      <c r="A350" s="445" t="s">
        <v>3228</v>
      </c>
      <c r="B350" s="445" t="s">
        <v>1983</v>
      </c>
      <c r="C350" s="445" t="s">
        <v>1979</v>
      </c>
      <c r="D350" s="445" t="s">
        <v>1980</v>
      </c>
      <c r="E350" s="445" t="s">
        <v>1975</v>
      </c>
      <c r="F350" s="445" t="s">
        <v>1976</v>
      </c>
      <c r="G350" s="445" t="s">
        <v>1981</v>
      </c>
      <c r="H350" s="445" t="s">
        <v>1984</v>
      </c>
      <c r="I350" s="445" t="s">
        <v>1985</v>
      </c>
      <c r="J350" s="445" t="s">
        <v>3229</v>
      </c>
      <c r="K350" s="445" t="s">
        <v>3230</v>
      </c>
      <c r="L350" t="s">
        <v>4092</v>
      </c>
    </row>
    <row r="351" spans="1:12" x14ac:dyDescent="0.25">
      <c r="A351" s="445" t="s">
        <v>2754</v>
      </c>
      <c r="B351" s="445" t="s">
        <v>1983</v>
      </c>
      <c r="C351" s="445" t="s">
        <v>1979</v>
      </c>
      <c r="D351" s="445" t="s">
        <v>1980</v>
      </c>
      <c r="E351" s="445" t="s">
        <v>1975</v>
      </c>
      <c r="F351" s="445" t="s">
        <v>1976</v>
      </c>
      <c r="G351" s="445" t="s">
        <v>1981</v>
      </c>
      <c r="H351" s="445" t="s">
        <v>1984</v>
      </c>
      <c r="I351" s="445" t="s">
        <v>1985</v>
      </c>
      <c r="J351" s="445" t="s">
        <v>2755</v>
      </c>
      <c r="K351" s="445" t="s">
        <v>2756</v>
      </c>
      <c r="L351" t="s">
        <v>3934</v>
      </c>
    </row>
    <row r="352" spans="1:12" x14ac:dyDescent="0.25">
      <c r="A352" s="445" t="s">
        <v>3246</v>
      </c>
      <c r="B352" s="445" t="s">
        <v>1983</v>
      </c>
      <c r="C352" s="445" t="s">
        <v>1979</v>
      </c>
      <c r="D352" s="445" t="s">
        <v>1980</v>
      </c>
      <c r="E352" s="445" t="s">
        <v>1975</v>
      </c>
      <c r="F352" s="445" t="s">
        <v>1976</v>
      </c>
      <c r="G352" s="445" t="s">
        <v>1981</v>
      </c>
      <c r="H352" s="445" t="s">
        <v>1984</v>
      </c>
      <c r="I352" s="445" t="s">
        <v>1985</v>
      </c>
      <c r="J352" s="445" t="s">
        <v>3247</v>
      </c>
      <c r="K352" s="445" t="s">
        <v>3248</v>
      </c>
      <c r="L352" t="s">
        <v>4098</v>
      </c>
    </row>
    <row r="353" spans="1:12" x14ac:dyDescent="0.25">
      <c r="A353" s="445" t="s">
        <v>2358</v>
      </c>
      <c r="B353" s="445" t="s">
        <v>1983</v>
      </c>
      <c r="C353" s="445" t="s">
        <v>1979</v>
      </c>
      <c r="D353" s="445" t="s">
        <v>1980</v>
      </c>
      <c r="E353" s="445" t="s">
        <v>1975</v>
      </c>
      <c r="F353" s="445" t="s">
        <v>1976</v>
      </c>
      <c r="G353" s="445" t="s">
        <v>1981</v>
      </c>
      <c r="H353" s="445" t="s">
        <v>1984</v>
      </c>
      <c r="I353" s="445" t="s">
        <v>1985</v>
      </c>
      <c r="J353" s="445" t="s">
        <v>2359</v>
      </c>
      <c r="K353" s="445" t="s">
        <v>2360</v>
      </c>
      <c r="L353" t="s">
        <v>3802</v>
      </c>
    </row>
    <row r="354" spans="1:12" x14ac:dyDescent="0.25">
      <c r="A354" s="445" t="s">
        <v>2574</v>
      </c>
      <c r="B354" s="445" t="s">
        <v>1983</v>
      </c>
      <c r="C354" s="445" t="s">
        <v>1979</v>
      </c>
      <c r="D354" s="445" t="s">
        <v>1980</v>
      </c>
      <c r="E354" s="445" t="s">
        <v>1975</v>
      </c>
      <c r="F354" s="445" t="s">
        <v>1976</v>
      </c>
      <c r="G354" s="445" t="s">
        <v>1981</v>
      </c>
      <c r="H354" s="445" t="s">
        <v>1984</v>
      </c>
      <c r="I354" s="445" t="s">
        <v>1985</v>
      </c>
      <c r="J354" s="445" t="s">
        <v>2575</v>
      </c>
      <c r="K354" s="445" t="s">
        <v>2576</v>
      </c>
      <c r="L354" t="s">
        <v>3874</v>
      </c>
    </row>
    <row r="355" spans="1:12" x14ac:dyDescent="0.25">
      <c r="A355" s="445" t="s">
        <v>2796</v>
      </c>
      <c r="B355" s="445" t="s">
        <v>1983</v>
      </c>
      <c r="C355" s="445" t="s">
        <v>1979</v>
      </c>
      <c r="D355" s="445" t="s">
        <v>1980</v>
      </c>
      <c r="E355" s="445" t="s">
        <v>1975</v>
      </c>
      <c r="F355" s="445" t="s">
        <v>1976</v>
      </c>
      <c r="G355" s="445" t="s">
        <v>1981</v>
      </c>
      <c r="H355" s="445" t="s">
        <v>1984</v>
      </c>
      <c r="I355" s="445" t="s">
        <v>1985</v>
      </c>
      <c r="J355" s="445" t="s">
        <v>2797</v>
      </c>
      <c r="K355" s="445" t="s">
        <v>2798</v>
      </c>
      <c r="L355" t="s">
        <v>3948</v>
      </c>
    </row>
    <row r="356" spans="1:12" x14ac:dyDescent="0.25">
      <c r="A356" s="445" t="s">
        <v>2175</v>
      </c>
      <c r="B356" s="445" t="s">
        <v>1983</v>
      </c>
      <c r="C356" s="445" t="s">
        <v>1979</v>
      </c>
      <c r="D356" s="445" t="s">
        <v>1980</v>
      </c>
      <c r="E356" s="445" t="s">
        <v>1975</v>
      </c>
      <c r="F356" s="445" t="s">
        <v>1976</v>
      </c>
      <c r="G356" s="445" t="s">
        <v>1981</v>
      </c>
      <c r="H356" s="445" t="s">
        <v>1984</v>
      </c>
      <c r="I356" s="445" t="s">
        <v>1985</v>
      </c>
      <c r="J356" s="445" t="s">
        <v>2176</v>
      </c>
      <c r="K356" s="445" t="s">
        <v>2177</v>
      </c>
      <c r="L356" t="s">
        <v>3742</v>
      </c>
    </row>
    <row r="357" spans="1:12" x14ac:dyDescent="0.25">
      <c r="A357" s="445" t="s">
        <v>2565</v>
      </c>
      <c r="B357" s="445" t="s">
        <v>1983</v>
      </c>
      <c r="C357" s="445" t="s">
        <v>1979</v>
      </c>
      <c r="D357" s="445" t="s">
        <v>1980</v>
      </c>
      <c r="E357" s="445" t="s">
        <v>1975</v>
      </c>
      <c r="F357" s="445" t="s">
        <v>1976</v>
      </c>
      <c r="G357" s="445" t="s">
        <v>1981</v>
      </c>
      <c r="H357" s="445" t="s">
        <v>1984</v>
      </c>
      <c r="I357" s="445" t="s">
        <v>1985</v>
      </c>
      <c r="J357" s="445" t="s">
        <v>2566</v>
      </c>
      <c r="K357" s="445" t="s">
        <v>2567</v>
      </c>
      <c r="L357" t="s">
        <v>3871</v>
      </c>
    </row>
    <row r="358" spans="1:12" x14ac:dyDescent="0.25">
      <c r="A358" s="445" t="s">
        <v>3423</v>
      </c>
      <c r="B358" s="445" t="s">
        <v>1980</v>
      </c>
      <c r="C358" s="445" t="s">
        <v>1979</v>
      </c>
      <c r="D358" s="445" t="s">
        <v>1980</v>
      </c>
      <c r="E358" s="445" t="s">
        <v>1975</v>
      </c>
      <c r="F358" s="445" t="s">
        <v>1976</v>
      </c>
      <c r="G358" s="445" t="s">
        <v>1981</v>
      </c>
      <c r="H358" s="445" t="s">
        <v>1984</v>
      </c>
      <c r="I358" s="445" t="s">
        <v>1985</v>
      </c>
      <c r="J358" s="445" t="s">
        <v>3424</v>
      </c>
      <c r="K358" s="445" t="s">
        <v>3425</v>
      </c>
      <c r="L358" t="s">
        <v>4157</v>
      </c>
    </row>
    <row r="359" spans="1:12" x14ac:dyDescent="0.25">
      <c r="A359" s="445" t="s">
        <v>2451</v>
      </c>
      <c r="B359" s="445" t="s">
        <v>1983</v>
      </c>
      <c r="C359" s="445" t="s">
        <v>1979</v>
      </c>
      <c r="D359" s="445" t="s">
        <v>1980</v>
      </c>
      <c r="E359" s="445" t="s">
        <v>1975</v>
      </c>
      <c r="F359" s="445" t="s">
        <v>1976</v>
      </c>
      <c r="G359" s="445" t="s">
        <v>1981</v>
      </c>
      <c r="H359" s="445" t="s">
        <v>1984</v>
      </c>
      <c r="I359" s="445" t="s">
        <v>1985</v>
      </c>
      <c r="J359" s="445" t="s">
        <v>2452</v>
      </c>
      <c r="K359" s="445" t="s">
        <v>2453</v>
      </c>
      <c r="L359" t="s">
        <v>3833</v>
      </c>
    </row>
    <row r="360" spans="1:12" x14ac:dyDescent="0.25">
      <c r="A360" s="445" t="s">
        <v>2985</v>
      </c>
      <c r="B360" s="445" t="s">
        <v>1983</v>
      </c>
      <c r="C360" s="445" t="s">
        <v>1979</v>
      </c>
      <c r="D360" s="445" t="s">
        <v>1980</v>
      </c>
      <c r="E360" s="445" t="s">
        <v>1975</v>
      </c>
      <c r="F360" s="445" t="s">
        <v>1976</v>
      </c>
      <c r="G360" s="445" t="s">
        <v>1981</v>
      </c>
      <c r="H360" s="445" t="s">
        <v>1984</v>
      </c>
      <c r="I360" s="445" t="s">
        <v>1985</v>
      </c>
      <c r="J360" s="445" t="s">
        <v>2986</v>
      </c>
      <c r="K360" s="445" t="s">
        <v>2987</v>
      </c>
      <c r="L360" t="s">
        <v>4011</v>
      </c>
    </row>
    <row r="361" spans="1:12" x14ac:dyDescent="0.25">
      <c r="A361" s="445" t="s">
        <v>2355</v>
      </c>
      <c r="B361" s="445" t="s">
        <v>1983</v>
      </c>
      <c r="C361" s="445" t="s">
        <v>1979</v>
      </c>
      <c r="D361" s="445" t="s">
        <v>1980</v>
      </c>
      <c r="E361" s="445" t="s">
        <v>1975</v>
      </c>
      <c r="F361" s="445" t="s">
        <v>1976</v>
      </c>
      <c r="G361" s="445" t="s">
        <v>1981</v>
      </c>
      <c r="H361" s="445" t="s">
        <v>1984</v>
      </c>
      <c r="I361" s="445" t="s">
        <v>1985</v>
      </c>
      <c r="J361" s="445" t="s">
        <v>2356</v>
      </c>
      <c r="K361" s="445" t="s">
        <v>2357</v>
      </c>
      <c r="L361" t="s">
        <v>3801</v>
      </c>
    </row>
    <row r="362" spans="1:12" x14ac:dyDescent="0.25">
      <c r="A362" s="445" t="s">
        <v>3624</v>
      </c>
      <c r="B362" s="445" t="s">
        <v>1980</v>
      </c>
      <c r="C362" s="445" t="s">
        <v>1979</v>
      </c>
      <c r="D362" s="445" t="s">
        <v>1980</v>
      </c>
      <c r="E362" s="445" t="s">
        <v>1975</v>
      </c>
      <c r="F362" s="445" t="s">
        <v>1976</v>
      </c>
      <c r="G362" s="445" t="s">
        <v>1981</v>
      </c>
      <c r="H362" s="445" t="s">
        <v>1984</v>
      </c>
      <c r="I362" s="445" t="s">
        <v>1985</v>
      </c>
      <c r="J362" s="445" t="s">
        <v>3625</v>
      </c>
      <c r="K362" s="445" t="s">
        <v>3626</v>
      </c>
      <c r="L362" t="s">
        <v>4224</v>
      </c>
    </row>
    <row r="363" spans="1:12" x14ac:dyDescent="0.25">
      <c r="A363" s="445" t="s">
        <v>3444</v>
      </c>
      <c r="B363" s="445" t="s">
        <v>1980</v>
      </c>
      <c r="C363" s="445" t="s">
        <v>1979</v>
      </c>
      <c r="D363" s="445" t="s">
        <v>1980</v>
      </c>
      <c r="E363" s="445" t="s">
        <v>1975</v>
      </c>
      <c r="F363" s="445" t="s">
        <v>1977</v>
      </c>
      <c r="G363" s="445" t="s">
        <v>1981</v>
      </c>
      <c r="H363" s="445" t="s">
        <v>1984</v>
      </c>
      <c r="I363" s="445" t="s">
        <v>1985</v>
      </c>
      <c r="J363" s="445" t="s">
        <v>3445</v>
      </c>
      <c r="K363" s="445" t="s">
        <v>3446</v>
      </c>
      <c r="L363" t="s">
        <v>4164</v>
      </c>
    </row>
    <row r="364" spans="1:12" x14ac:dyDescent="0.25">
      <c r="A364" s="445" t="s">
        <v>3339</v>
      </c>
      <c r="B364" s="445" t="s">
        <v>1983</v>
      </c>
      <c r="C364" s="445" t="s">
        <v>1979</v>
      </c>
      <c r="D364" s="445" t="s">
        <v>1980</v>
      </c>
      <c r="E364" s="445" t="s">
        <v>1975</v>
      </c>
      <c r="F364" s="445" t="s">
        <v>1976</v>
      </c>
      <c r="G364" s="445" t="s">
        <v>1981</v>
      </c>
      <c r="H364" s="445" t="s">
        <v>1984</v>
      </c>
      <c r="I364" s="445" t="s">
        <v>1985</v>
      </c>
      <c r="J364" s="445" t="s">
        <v>3340</v>
      </c>
      <c r="K364" s="445" t="s">
        <v>3341</v>
      </c>
      <c r="L364" t="s">
        <v>4129</v>
      </c>
    </row>
    <row r="365" spans="1:12" x14ac:dyDescent="0.25">
      <c r="A365" s="445" t="s">
        <v>3033</v>
      </c>
      <c r="B365" s="445" t="s">
        <v>1983</v>
      </c>
      <c r="C365" s="445" t="s">
        <v>1979</v>
      </c>
      <c r="D365" s="445" t="s">
        <v>1980</v>
      </c>
      <c r="E365" s="445" t="s">
        <v>1975</v>
      </c>
      <c r="F365" s="445" t="s">
        <v>1976</v>
      </c>
      <c r="G365" s="445" t="s">
        <v>1981</v>
      </c>
      <c r="H365" s="445" t="s">
        <v>1984</v>
      </c>
      <c r="I365" s="445" t="s">
        <v>1985</v>
      </c>
      <c r="J365" s="445" t="s">
        <v>3034</v>
      </c>
      <c r="K365" s="445" t="s">
        <v>3035</v>
      </c>
      <c r="L365" t="s">
        <v>4027</v>
      </c>
    </row>
    <row r="366" spans="1:12" x14ac:dyDescent="0.25">
      <c r="A366" s="445" t="s">
        <v>2862</v>
      </c>
      <c r="B366" s="445" t="s">
        <v>1983</v>
      </c>
      <c r="C366" s="445" t="s">
        <v>1979</v>
      </c>
      <c r="D366" s="445" t="s">
        <v>1980</v>
      </c>
      <c r="E366" s="445" t="s">
        <v>1975</v>
      </c>
      <c r="F366" s="445" t="s">
        <v>1976</v>
      </c>
      <c r="G366" s="445" t="s">
        <v>1981</v>
      </c>
      <c r="H366" s="445" t="s">
        <v>1984</v>
      </c>
      <c r="I366" s="445" t="s">
        <v>1985</v>
      </c>
      <c r="J366" s="445" t="s">
        <v>2863</v>
      </c>
      <c r="K366" s="445" t="s">
        <v>2864</v>
      </c>
      <c r="L366" t="s">
        <v>3970</v>
      </c>
    </row>
    <row r="367" spans="1:12" x14ac:dyDescent="0.25">
      <c r="A367" s="445" t="s">
        <v>3243</v>
      </c>
      <c r="B367" s="445" t="s">
        <v>1983</v>
      </c>
      <c r="C367" s="445" t="s">
        <v>1979</v>
      </c>
      <c r="D367" s="445" t="s">
        <v>1980</v>
      </c>
      <c r="E367" s="445" t="s">
        <v>1975</v>
      </c>
      <c r="F367" s="445" t="s">
        <v>1976</v>
      </c>
      <c r="G367" s="445" t="s">
        <v>1981</v>
      </c>
      <c r="H367" s="445" t="s">
        <v>1984</v>
      </c>
      <c r="I367" s="445" t="s">
        <v>1985</v>
      </c>
      <c r="J367" s="445" t="s">
        <v>3244</v>
      </c>
      <c r="K367" s="445" t="s">
        <v>3245</v>
      </c>
      <c r="L367" t="s">
        <v>4097</v>
      </c>
    </row>
    <row r="368" spans="1:12" x14ac:dyDescent="0.25">
      <c r="A368" s="445" t="s">
        <v>3606</v>
      </c>
      <c r="B368" s="445" t="s">
        <v>1980</v>
      </c>
      <c r="C368" s="445" t="s">
        <v>1979</v>
      </c>
      <c r="D368" s="445" t="s">
        <v>1980</v>
      </c>
      <c r="E368" s="445" t="s">
        <v>1975</v>
      </c>
      <c r="F368" s="445" t="s">
        <v>1976</v>
      </c>
      <c r="G368" s="445" t="s">
        <v>1981</v>
      </c>
      <c r="H368" s="445" t="s">
        <v>1984</v>
      </c>
      <c r="I368" s="445" t="s">
        <v>1985</v>
      </c>
      <c r="J368" s="445" t="s">
        <v>3607</v>
      </c>
      <c r="K368" s="445" t="s">
        <v>3608</v>
      </c>
      <c r="L368" t="s">
        <v>4218</v>
      </c>
    </row>
    <row r="369" spans="1:12" x14ac:dyDescent="0.25">
      <c r="A369" s="445" t="s">
        <v>2209</v>
      </c>
      <c r="B369" s="445" t="s">
        <v>1983</v>
      </c>
      <c r="C369" s="445" t="s">
        <v>1979</v>
      </c>
      <c r="D369" s="445" t="s">
        <v>1980</v>
      </c>
      <c r="E369" s="445" t="s">
        <v>1975</v>
      </c>
      <c r="F369" s="445" t="s">
        <v>1976</v>
      </c>
      <c r="G369" s="445" t="s">
        <v>1981</v>
      </c>
      <c r="H369" s="445" t="s">
        <v>1984</v>
      </c>
      <c r="I369" s="445" t="s">
        <v>1985</v>
      </c>
      <c r="J369" s="445" t="s">
        <v>2210</v>
      </c>
      <c r="K369" s="445" t="s">
        <v>2211</v>
      </c>
      <c r="L369" t="s">
        <v>3753</v>
      </c>
    </row>
    <row r="370" spans="1:12" x14ac:dyDescent="0.25">
      <c r="A370" s="445" t="s">
        <v>2571</v>
      </c>
      <c r="B370" s="445" t="s">
        <v>1983</v>
      </c>
      <c r="C370" s="445" t="s">
        <v>1979</v>
      </c>
      <c r="D370" s="445" t="s">
        <v>1980</v>
      </c>
      <c r="E370" s="445" t="s">
        <v>1975</v>
      </c>
      <c r="F370" s="445" t="s">
        <v>1976</v>
      </c>
      <c r="G370" s="445" t="s">
        <v>1981</v>
      </c>
      <c r="H370" s="445" t="s">
        <v>1984</v>
      </c>
      <c r="I370" s="445" t="s">
        <v>1985</v>
      </c>
      <c r="J370" s="445" t="s">
        <v>2572</v>
      </c>
      <c r="K370" s="445" t="s">
        <v>2573</v>
      </c>
      <c r="L370" t="s">
        <v>3873</v>
      </c>
    </row>
    <row r="371" spans="1:12" x14ac:dyDescent="0.25">
      <c r="A371" s="445" t="s">
        <v>3522</v>
      </c>
      <c r="B371" s="445" t="s">
        <v>1980</v>
      </c>
      <c r="C371" s="445" t="s">
        <v>1979</v>
      </c>
      <c r="D371" s="445" t="s">
        <v>1980</v>
      </c>
      <c r="E371" s="445" t="s">
        <v>1975</v>
      </c>
      <c r="F371" s="445" t="s">
        <v>1976</v>
      </c>
      <c r="G371" s="445" t="s">
        <v>1981</v>
      </c>
      <c r="H371" s="445" t="s">
        <v>1984</v>
      </c>
      <c r="I371" s="445" t="s">
        <v>1985</v>
      </c>
      <c r="J371" s="445" t="s">
        <v>3523</v>
      </c>
      <c r="K371" s="445" t="s">
        <v>3524</v>
      </c>
      <c r="L371" t="s">
        <v>4190</v>
      </c>
    </row>
    <row r="372" spans="1:12" x14ac:dyDescent="0.25">
      <c r="A372" s="445" t="s">
        <v>2667</v>
      </c>
      <c r="B372" s="445" t="s">
        <v>1983</v>
      </c>
      <c r="C372" s="445" t="s">
        <v>1979</v>
      </c>
      <c r="D372" s="445" t="s">
        <v>1980</v>
      </c>
      <c r="E372" s="445" t="s">
        <v>1975</v>
      </c>
      <c r="F372" s="445" t="s">
        <v>1976</v>
      </c>
      <c r="G372" s="445" t="s">
        <v>1981</v>
      </c>
      <c r="H372" s="445" t="s">
        <v>1984</v>
      </c>
      <c r="I372" s="445" t="s">
        <v>1985</v>
      </c>
      <c r="J372" s="445" t="s">
        <v>2668</v>
      </c>
      <c r="K372" s="445" t="s">
        <v>2669</v>
      </c>
      <c r="L372" t="s">
        <v>3905</v>
      </c>
    </row>
    <row r="373" spans="1:12" x14ac:dyDescent="0.25">
      <c r="A373" s="445" t="s">
        <v>2066</v>
      </c>
      <c r="B373" s="445" t="s">
        <v>1983</v>
      </c>
      <c r="C373" s="445" t="s">
        <v>1979</v>
      </c>
      <c r="D373" s="445" t="s">
        <v>1980</v>
      </c>
      <c r="E373" s="445" t="s">
        <v>1975</v>
      </c>
      <c r="F373" s="445" t="s">
        <v>1976</v>
      </c>
      <c r="G373" s="445" t="s">
        <v>1981</v>
      </c>
      <c r="H373" s="445" t="s">
        <v>1984</v>
      </c>
      <c r="I373" s="445" t="s">
        <v>1985</v>
      </c>
      <c r="J373" s="445" t="s">
        <v>2067</v>
      </c>
      <c r="K373" s="445" t="s">
        <v>2068</v>
      </c>
      <c r="L373" t="s">
        <v>3706</v>
      </c>
    </row>
    <row r="374" spans="1:12" x14ac:dyDescent="0.25">
      <c r="A374" s="445" t="s">
        <v>2087</v>
      </c>
      <c r="B374" s="445" t="s">
        <v>1983</v>
      </c>
      <c r="C374" s="445" t="s">
        <v>1979</v>
      </c>
      <c r="D374" s="445" t="s">
        <v>1980</v>
      </c>
      <c r="E374" s="445" t="s">
        <v>1975</v>
      </c>
      <c r="F374" s="445" t="s">
        <v>1976</v>
      </c>
      <c r="G374" s="445" t="s">
        <v>1981</v>
      </c>
      <c r="H374" s="445" t="s">
        <v>1984</v>
      </c>
      <c r="I374" s="445" t="s">
        <v>1985</v>
      </c>
      <c r="J374" s="445" t="s">
        <v>2088</v>
      </c>
      <c r="K374" s="445" t="s">
        <v>2089</v>
      </c>
      <c r="L374" t="s">
        <v>3713</v>
      </c>
    </row>
    <row r="375" spans="1:12" x14ac:dyDescent="0.25">
      <c r="A375" s="445" t="s">
        <v>3105</v>
      </c>
      <c r="B375" s="445" t="s">
        <v>1983</v>
      </c>
      <c r="C375" s="445" t="s">
        <v>1979</v>
      </c>
      <c r="D375" s="445" t="s">
        <v>1980</v>
      </c>
      <c r="E375" s="445" t="s">
        <v>1975</v>
      </c>
      <c r="F375" s="445" t="s">
        <v>1976</v>
      </c>
      <c r="G375" s="445" t="s">
        <v>1981</v>
      </c>
      <c r="H375" s="445" t="s">
        <v>1984</v>
      </c>
      <c r="I375" s="445" t="s">
        <v>1985</v>
      </c>
      <c r="J375" s="445" t="s">
        <v>3106</v>
      </c>
      <c r="K375" s="445" t="s">
        <v>3107</v>
      </c>
      <c r="L375" t="s">
        <v>4051</v>
      </c>
    </row>
    <row r="376" spans="1:12" x14ac:dyDescent="0.25">
      <c r="A376" s="445" t="s">
        <v>3177</v>
      </c>
      <c r="B376" s="445" t="s">
        <v>1983</v>
      </c>
      <c r="C376" s="445" t="s">
        <v>1979</v>
      </c>
      <c r="D376" s="445" t="s">
        <v>1980</v>
      </c>
      <c r="E376" s="445" t="s">
        <v>1975</v>
      </c>
      <c r="F376" s="445" t="s">
        <v>1976</v>
      </c>
      <c r="G376" s="445" t="s">
        <v>1981</v>
      </c>
      <c r="H376" s="445" t="s">
        <v>1984</v>
      </c>
      <c r="I376" s="445" t="s">
        <v>1985</v>
      </c>
      <c r="J376" s="445" t="s">
        <v>3178</v>
      </c>
      <c r="K376" s="445" t="s">
        <v>3179</v>
      </c>
      <c r="L376" t="s">
        <v>4075</v>
      </c>
    </row>
    <row r="377" spans="1:12" x14ac:dyDescent="0.25">
      <c r="A377" s="445" t="s">
        <v>3051</v>
      </c>
      <c r="B377" s="445" t="s">
        <v>1983</v>
      </c>
      <c r="C377" s="445" t="s">
        <v>1979</v>
      </c>
      <c r="D377" s="445" t="s">
        <v>1980</v>
      </c>
      <c r="E377" s="445" t="s">
        <v>1975</v>
      </c>
      <c r="F377" s="445" t="s">
        <v>1976</v>
      </c>
      <c r="G377" s="445" t="s">
        <v>1981</v>
      </c>
      <c r="H377" s="445" t="s">
        <v>1984</v>
      </c>
      <c r="I377" s="445" t="s">
        <v>1985</v>
      </c>
      <c r="J377" s="445" t="s">
        <v>3052</v>
      </c>
      <c r="K377" s="445" t="s">
        <v>3053</v>
      </c>
      <c r="L377" t="s">
        <v>4033</v>
      </c>
    </row>
    <row r="378" spans="1:12" x14ac:dyDescent="0.25">
      <c r="A378" s="445" t="s">
        <v>2117</v>
      </c>
      <c r="B378" s="445" t="s">
        <v>1983</v>
      </c>
      <c r="C378" s="445" t="s">
        <v>1979</v>
      </c>
      <c r="D378" s="445" t="s">
        <v>1980</v>
      </c>
      <c r="E378" s="445" t="s">
        <v>1975</v>
      </c>
      <c r="F378" s="445" t="s">
        <v>1976</v>
      </c>
      <c r="G378" s="445" t="s">
        <v>1981</v>
      </c>
      <c r="H378" s="445" t="s">
        <v>1984</v>
      </c>
      <c r="I378" s="445" t="s">
        <v>1985</v>
      </c>
      <c r="J378" s="445" t="s">
        <v>2118</v>
      </c>
      <c r="K378" s="445" t="s">
        <v>2119</v>
      </c>
      <c r="L378" t="s">
        <v>3723</v>
      </c>
    </row>
    <row r="379" spans="1:12" x14ac:dyDescent="0.25">
      <c r="A379" s="445" t="s">
        <v>2184</v>
      </c>
      <c r="B379" s="445" t="s">
        <v>1983</v>
      </c>
      <c r="C379" s="445" t="s">
        <v>1979</v>
      </c>
      <c r="D379" s="445" t="s">
        <v>1980</v>
      </c>
      <c r="E379" s="445" t="s">
        <v>1975</v>
      </c>
      <c r="F379" s="445" t="s">
        <v>1976</v>
      </c>
      <c r="G379" s="445" t="s">
        <v>1981</v>
      </c>
      <c r="H379" s="445" t="s">
        <v>1984</v>
      </c>
      <c r="I379" s="445" t="s">
        <v>1985</v>
      </c>
      <c r="J379" s="445" t="s">
        <v>2185</v>
      </c>
      <c r="K379" s="445" t="s">
        <v>2186</v>
      </c>
      <c r="L379" t="s">
        <v>3745</v>
      </c>
    </row>
    <row r="380" spans="1:12" x14ac:dyDescent="0.25">
      <c r="A380" s="445" t="s">
        <v>3561</v>
      </c>
      <c r="B380" s="445" t="s">
        <v>1980</v>
      </c>
      <c r="C380" s="445" t="s">
        <v>1979</v>
      </c>
      <c r="D380" s="445" t="s">
        <v>1980</v>
      </c>
      <c r="E380" s="445" t="s">
        <v>1975</v>
      </c>
      <c r="F380" s="445" t="s">
        <v>1976</v>
      </c>
      <c r="G380" s="445" t="s">
        <v>1981</v>
      </c>
      <c r="H380" s="445" t="s">
        <v>1984</v>
      </c>
      <c r="I380" s="445" t="s">
        <v>1985</v>
      </c>
      <c r="J380" s="445" t="s">
        <v>3562</v>
      </c>
      <c r="K380" s="445" t="s">
        <v>3563</v>
      </c>
      <c r="L380" t="s">
        <v>4203</v>
      </c>
    </row>
    <row r="381" spans="1:12" x14ac:dyDescent="0.25">
      <c r="A381" s="445" t="s">
        <v>3294</v>
      </c>
      <c r="B381" s="445" t="s">
        <v>1983</v>
      </c>
      <c r="C381" s="445" t="s">
        <v>1979</v>
      </c>
      <c r="D381" s="445" t="s">
        <v>1980</v>
      </c>
      <c r="E381" s="445" t="s">
        <v>1975</v>
      </c>
      <c r="F381" s="445" t="s">
        <v>1976</v>
      </c>
      <c r="G381" s="445" t="s">
        <v>1981</v>
      </c>
      <c r="H381" s="445" t="s">
        <v>1984</v>
      </c>
      <c r="I381" s="445" t="s">
        <v>1985</v>
      </c>
      <c r="J381" s="445" t="s">
        <v>3295</v>
      </c>
      <c r="K381" s="445" t="s">
        <v>3296</v>
      </c>
      <c r="L381" t="s">
        <v>4114</v>
      </c>
    </row>
    <row r="382" spans="1:12" x14ac:dyDescent="0.25">
      <c r="A382" s="445" t="s">
        <v>2883</v>
      </c>
      <c r="B382" s="445" t="s">
        <v>1983</v>
      </c>
      <c r="C382" s="445" t="s">
        <v>1979</v>
      </c>
      <c r="D382" s="445" t="s">
        <v>1980</v>
      </c>
      <c r="E382" s="445" t="s">
        <v>1975</v>
      </c>
      <c r="F382" s="445" t="s">
        <v>1976</v>
      </c>
      <c r="G382" s="445" t="s">
        <v>1981</v>
      </c>
      <c r="H382" s="445" t="s">
        <v>1984</v>
      </c>
      <c r="I382" s="445" t="s">
        <v>1985</v>
      </c>
      <c r="J382" s="445" t="s">
        <v>2884</v>
      </c>
      <c r="K382" s="445" t="s">
        <v>2885</v>
      </c>
      <c r="L382" t="s">
        <v>3977</v>
      </c>
    </row>
    <row r="383" spans="1:12" x14ac:dyDescent="0.25">
      <c r="A383" s="445" t="s">
        <v>2679</v>
      </c>
      <c r="B383" s="445" t="s">
        <v>1983</v>
      </c>
      <c r="C383" s="445" t="s">
        <v>1979</v>
      </c>
      <c r="D383" s="445" t="s">
        <v>1980</v>
      </c>
      <c r="E383" s="445" t="s">
        <v>1975</v>
      </c>
      <c r="F383" s="445" t="s">
        <v>1976</v>
      </c>
      <c r="G383" s="445" t="s">
        <v>1981</v>
      </c>
      <c r="H383" s="445" t="s">
        <v>1984</v>
      </c>
      <c r="I383" s="445" t="s">
        <v>1985</v>
      </c>
      <c r="J383" s="445" t="s">
        <v>2680</v>
      </c>
      <c r="K383" s="445" t="s">
        <v>2681</v>
      </c>
      <c r="L383" t="s">
        <v>3909</v>
      </c>
    </row>
    <row r="384" spans="1:12" x14ac:dyDescent="0.25">
      <c r="A384" s="445" t="s">
        <v>2583</v>
      </c>
      <c r="B384" s="445" t="s">
        <v>1983</v>
      </c>
      <c r="C384" s="445" t="s">
        <v>1979</v>
      </c>
      <c r="D384" s="445" t="s">
        <v>1980</v>
      </c>
      <c r="E384" s="445" t="s">
        <v>1975</v>
      </c>
      <c r="F384" s="445" t="s">
        <v>1976</v>
      </c>
      <c r="G384" s="445" t="s">
        <v>1981</v>
      </c>
      <c r="H384" s="445" t="s">
        <v>1984</v>
      </c>
      <c r="I384" s="445" t="s">
        <v>1985</v>
      </c>
      <c r="J384" s="445" t="s">
        <v>2584</v>
      </c>
      <c r="K384" s="445" t="s">
        <v>2585</v>
      </c>
      <c r="L384" t="s">
        <v>3877</v>
      </c>
    </row>
    <row r="385" spans="1:12" x14ac:dyDescent="0.25">
      <c r="A385" s="445" t="s">
        <v>3216</v>
      </c>
      <c r="B385" s="445" t="s">
        <v>1983</v>
      </c>
      <c r="C385" s="445" t="s">
        <v>1979</v>
      </c>
      <c r="D385" s="445" t="s">
        <v>1980</v>
      </c>
      <c r="E385" s="445" t="s">
        <v>1975</v>
      </c>
      <c r="F385" s="445" t="s">
        <v>1976</v>
      </c>
      <c r="G385" s="445" t="s">
        <v>1981</v>
      </c>
      <c r="H385" s="445" t="s">
        <v>1984</v>
      </c>
      <c r="I385" s="445" t="s">
        <v>1985</v>
      </c>
      <c r="J385" s="445" t="s">
        <v>3217</v>
      </c>
      <c r="K385" s="445" t="s">
        <v>3218</v>
      </c>
      <c r="L385" t="s">
        <v>4088</v>
      </c>
    </row>
    <row r="386" spans="1:12" x14ac:dyDescent="0.25">
      <c r="A386" s="445" t="s">
        <v>3366</v>
      </c>
      <c r="B386" s="445" t="s">
        <v>1983</v>
      </c>
      <c r="C386" s="445" t="s">
        <v>1979</v>
      </c>
      <c r="D386" s="445" t="s">
        <v>1980</v>
      </c>
      <c r="E386" s="445" t="s">
        <v>1975</v>
      </c>
      <c r="F386" s="445" t="s">
        <v>1976</v>
      </c>
      <c r="G386" s="445" t="s">
        <v>1981</v>
      </c>
      <c r="H386" s="445" t="s">
        <v>1984</v>
      </c>
      <c r="I386" s="445" t="s">
        <v>1985</v>
      </c>
      <c r="J386" s="445" t="s">
        <v>3367</v>
      </c>
      <c r="K386" s="445" t="s">
        <v>3368</v>
      </c>
      <c r="L386" t="s">
        <v>4138</v>
      </c>
    </row>
    <row r="387" spans="1:12" x14ac:dyDescent="0.25">
      <c r="A387" s="445" t="s">
        <v>3273</v>
      </c>
      <c r="B387" s="445" t="s">
        <v>1983</v>
      </c>
      <c r="C387" s="445" t="s">
        <v>1979</v>
      </c>
      <c r="D387" s="445" t="s">
        <v>1980</v>
      </c>
      <c r="E387" s="445" t="s">
        <v>1975</v>
      </c>
      <c r="F387" s="445" t="s">
        <v>1976</v>
      </c>
      <c r="G387" s="445" t="s">
        <v>1981</v>
      </c>
      <c r="H387" s="445" t="s">
        <v>1984</v>
      </c>
      <c r="I387" s="445" t="s">
        <v>1985</v>
      </c>
      <c r="J387" s="445" t="s">
        <v>3274</v>
      </c>
      <c r="K387" s="445" t="s">
        <v>3275</v>
      </c>
      <c r="L387" t="s">
        <v>4107</v>
      </c>
    </row>
    <row r="388" spans="1:12" x14ac:dyDescent="0.25">
      <c r="A388" s="445" t="s">
        <v>2090</v>
      </c>
      <c r="B388" s="445" t="s">
        <v>1983</v>
      </c>
      <c r="C388" s="445" t="s">
        <v>1979</v>
      </c>
      <c r="D388" s="445" t="s">
        <v>1980</v>
      </c>
      <c r="E388" s="445" t="s">
        <v>1975</v>
      </c>
      <c r="F388" s="445" t="s">
        <v>1976</v>
      </c>
      <c r="G388" s="445" t="s">
        <v>1981</v>
      </c>
      <c r="H388" s="445" t="s">
        <v>1984</v>
      </c>
      <c r="I388" s="445" t="s">
        <v>1985</v>
      </c>
      <c r="J388" s="445" t="s">
        <v>2091</v>
      </c>
      <c r="K388" s="445" t="s">
        <v>2092</v>
      </c>
      <c r="L388" t="s">
        <v>3714</v>
      </c>
    </row>
    <row r="389" spans="1:12" x14ac:dyDescent="0.25">
      <c r="A389" s="445" t="s">
        <v>2051</v>
      </c>
      <c r="B389" s="445" t="s">
        <v>1983</v>
      </c>
      <c r="C389" s="445" t="s">
        <v>1979</v>
      </c>
      <c r="D389" s="445" t="s">
        <v>1980</v>
      </c>
      <c r="E389" s="445" t="s">
        <v>1975</v>
      </c>
      <c r="F389" s="445" t="s">
        <v>1976</v>
      </c>
      <c r="G389" s="445" t="s">
        <v>1981</v>
      </c>
      <c r="H389" s="445" t="s">
        <v>1984</v>
      </c>
      <c r="I389" s="445" t="s">
        <v>1985</v>
      </c>
      <c r="J389" s="445" t="s">
        <v>2052</v>
      </c>
      <c r="K389" s="445" t="s">
        <v>2053</v>
      </c>
      <c r="L389" t="s">
        <v>3701</v>
      </c>
    </row>
    <row r="390" spans="1:12" x14ac:dyDescent="0.25">
      <c r="A390" s="445" t="s">
        <v>3063</v>
      </c>
      <c r="B390" s="445" t="s">
        <v>1983</v>
      </c>
      <c r="C390" s="445" t="s">
        <v>1979</v>
      </c>
      <c r="D390" s="445" t="s">
        <v>1980</v>
      </c>
      <c r="E390" s="445" t="s">
        <v>1975</v>
      </c>
      <c r="F390" s="445" t="s">
        <v>1976</v>
      </c>
      <c r="G390" s="445" t="s">
        <v>1981</v>
      </c>
      <c r="H390" s="445" t="s">
        <v>1984</v>
      </c>
      <c r="I390" s="445" t="s">
        <v>1985</v>
      </c>
      <c r="J390" s="445" t="s">
        <v>3064</v>
      </c>
      <c r="K390" s="445" t="s">
        <v>3065</v>
      </c>
      <c r="L390" t="s">
        <v>4037</v>
      </c>
    </row>
    <row r="391" spans="1:12" x14ac:dyDescent="0.25">
      <c r="A391" s="445" t="s">
        <v>2943</v>
      </c>
      <c r="B391" s="445" t="s">
        <v>1983</v>
      </c>
      <c r="C391" s="445" t="s">
        <v>1979</v>
      </c>
      <c r="D391" s="445" t="s">
        <v>1980</v>
      </c>
      <c r="E391" s="445" t="s">
        <v>1975</v>
      </c>
      <c r="F391" s="445" t="s">
        <v>1976</v>
      </c>
      <c r="G391" s="445" t="s">
        <v>1981</v>
      </c>
      <c r="H391" s="445" t="s">
        <v>1984</v>
      </c>
      <c r="I391" s="445" t="s">
        <v>1985</v>
      </c>
      <c r="J391" s="445" t="s">
        <v>2944</v>
      </c>
      <c r="K391" s="445" t="s">
        <v>2945</v>
      </c>
      <c r="L391" t="s">
        <v>3997</v>
      </c>
    </row>
    <row r="392" spans="1:12" x14ac:dyDescent="0.25">
      <c r="A392" s="445" t="s">
        <v>2245</v>
      </c>
      <c r="B392" s="445" t="s">
        <v>1983</v>
      </c>
      <c r="C392" s="445" t="s">
        <v>1979</v>
      </c>
      <c r="D392" s="445" t="s">
        <v>1980</v>
      </c>
      <c r="E392" s="445" t="s">
        <v>1975</v>
      </c>
      <c r="F392" s="445" t="s">
        <v>1976</v>
      </c>
      <c r="G392" s="445" t="s">
        <v>1981</v>
      </c>
      <c r="H392" s="445" t="s">
        <v>1984</v>
      </c>
      <c r="I392" s="445" t="s">
        <v>1985</v>
      </c>
      <c r="J392" s="445" t="s">
        <v>2246</v>
      </c>
      <c r="K392" s="445" t="s">
        <v>2247</v>
      </c>
      <c r="L392" t="s">
        <v>3765</v>
      </c>
    </row>
    <row r="393" spans="1:12" x14ac:dyDescent="0.25">
      <c r="A393" s="445" t="s">
        <v>3591</v>
      </c>
      <c r="B393" s="445" t="s">
        <v>1980</v>
      </c>
      <c r="C393" s="445" t="s">
        <v>1979</v>
      </c>
      <c r="D393" s="445" t="s">
        <v>1980</v>
      </c>
      <c r="E393" s="445" t="s">
        <v>1975</v>
      </c>
      <c r="F393" s="445" t="s">
        <v>1976</v>
      </c>
      <c r="G393" s="445" t="s">
        <v>1981</v>
      </c>
      <c r="H393" s="445" t="s">
        <v>1984</v>
      </c>
      <c r="I393" s="445" t="s">
        <v>1985</v>
      </c>
      <c r="J393" s="445" t="s">
        <v>3592</v>
      </c>
      <c r="K393" s="445" t="s">
        <v>3593</v>
      </c>
      <c r="L393" t="s">
        <v>4213</v>
      </c>
    </row>
    <row r="394" spans="1:12" x14ac:dyDescent="0.25">
      <c r="A394" s="445" t="s">
        <v>2352</v>
      </c>
      <c r="B394" s="445" t="s">
        <v>1983</v>
      </c>
      <c r="C394" s="445" t="s">
        <v>1979</v>
      </c>
      <c r="D394" s="445" t="s">
        <v>1980</v>
      </c>
      <c r="E394" s="445" t="s">
        <v>1975</v>
      </c>
      <c r="F394" s="445" t="s">
        <v>1976</v>
      </c>
      <c r="G394" s="445" t="s">
        <v>1981</v>
      </c>
      <c r="H394" s="445" t="s">
        <v>1984</v>
      </c>
      <c r="I394" s="445" t="s">
        <v>1985</v>
      </c>
      <c r="J394" s="445" t="s">
        <v>2353</v>
      </c>
      <c r="K394" s="445" t="s">
        <v>2354</v>
      </c>
      <c r="L394" t="s">
        <v>3800</v>
      </c>
    </row>
    <row r="395" spans="1:12" x14ac:dyDescent="0.25">
      <c r="A395" s="445" t="s">
        <v>3492</v>
      </c>
      <c r="B395" s="445" t="s">
        <v>1980</v>
      </c>
      <c r="C395" s="445" t="s">
        <v>1979</v>
      </c>
      <c r="D395" s="445" t="s">
        <v>1980</v>
      </c>
      <c r="E395" s="445" t="s">
        <v>1975</v>
      </c>
      <c r="F395" s="445" t="s">
        <v>1976</v>
      </c>
      <c r="G395" s="445" t="s">
        <v>1981</v>
      </c>
      <c r="H395" s="445" t="s">
        <v>1984</v>
      </c>
      <c r="I395" s="445" t="s">
        <v>1985</v>
      </c>
      <c r="J395" s="445" t="s">
        <v>3493</v>
      </c>
      <c r="K395" s="445" t="s">
        <v>3494</v>
      </c>
      <c r="L395" t="s">
        <v>4180</v>
      </c>
    </row>
    <row r="396" spans="1:12" x14ac:dyDescent="0.25">
      <c r="A396" s="445" t="s">
        <v>3483</v>
      </c>
      <c r="B396" s="445" t="s">
        <v>1980</v>
      </c>
      <c r="C396" s="445" t="s">
        <v>1979</v>
      </c>
      <c r="D396" s="445" t="s">
        <v>1980</v>
      </c>
      <c r="E396" s="445" t="s">
        <v>1975</v>
      </c>
      <c r="F396" s="445" t="s">
        <v>1976</v>
      </c>
      <c r="G396" s="445" t="s">
        <v>1981</v>
      </c>
      <c r="H396" s="445" t="s">
        <v>1984</v>
      </c>
      <c r="I396" s="445" t="s">
        <v>1985</v>
      </c>
      <c r="J396" s="445" t="s">
        <v>3484</v>
      </c>
      <c r="K396" s="445" t="s">
        <v>3485</v>
      </c>
      <c r="L396" t="s">
        <v>4177</v>
      </c>
    </row>
    <row r="397" spans="1:12" x14ac:dyDescent="0.25">
      <c r="A397" s="445" t="s">
        <v>2063</v>
      </c>
      <c r="B397" s="445" t="s">
        <v>1983</v>
      </c>
      <c r="C397" s="445" t="s">
        <v>1979</v>
      </c>
      <c r="D397" s="445" t="s">
        <v>1980</v>
      </c>
      <c r="E397" s="445" t="s">
        <v>1975</v>
      </c>
      <c r="F397" s="445" t="s">
        <v>1976</v>
      </c>
      <c r="G397" s="445" t="s">
        <v>1981</v>
      </c>
      <c r="H397" s="445" t="s">
        <v>1984</v>
      </c>
      <c r="I397" s="445" t="s">
        <v>1985</v>
      </c>
      <c r="J397" s="445" t="s">
        <v>2064</v>
      </c>
      <c r="K397" s="445" t="s">
        <v>2065</v>
      </c>
      <c r="L397" t="s">
        <v>3705</v>
      </c>
    </row>
    <row r="398" spans="1:12" x14ac:dyDescent="0.25">
      <c r="A398" s="445" t="s">
        <v>3441</v>
      </c>
      <c r="B398" s="445" t="s">
        <v>1980</v>
      </c>
      <c r="C398" s="445" t="s">
        <v>1979</v>
      </c>
      <c r="D398" s="445" t="s">
        <v>1980</v>
      </c>
      <c r="E398" s="445" t="s">
        <v>1975</v>
      </c>
      <c r="F398" s="445" t="s">
        <v>1976</v>
      </c>
      <c r="G398" s="445" t="s">
        <v>1981</v>
      </c>
      <c r="H398" s="445" t="s">
        <v>1984</v>
      </c>
      <c r="I398" s="445" t="s">
        <v>1985</v>
      </c>
      <c r="J398" s="445" t="s">
        <v>3442</v>
      </c>
      <c r="K398" s="445" t="s">
        <v>3443</v>
      </c>
      <c r="L398" t="s">
        <v>4163</v>
      </c>
    </row>
    <row r="399" spans="1:12" x14ac:dyDescent="0.25">
      <c r="A399" s="445" t="s">
        <v>3279</v>
      </c>
      <c r="B399" s="445" t="s">
        <v>1983</v>
      </c>
      <c r="C399" s="445" t="s">
        <v>1979</v>
      </c>
      <c r="D399" s="445" t="s">
        <v>1980</v>
      </c>
      <c r="E399" s="445" t="s">
        <v>1975</v>
      </c>
      <c r="F399" s="445" t="s">
        <v>1976</v>
      </c>
      <c r="G399" s="445" t="s">
        <v>1981</v>
      </c>
      <c r="H399" s="445" t="s">
        <v>1984</v>
      </c>
      <c r="I399" s="445" t="s">
        <v>1985</v>
      </c>
      <c r="J399" s="445" t="s">
        <v>3280</v>
      </c>
      <c r="K399" s="445" t="s">
        <v>3281</v>
      </c>
      <c r="L399" t="s">
        <v>4109</v>
      </c>
    </row>
    <row r="400" spans="1:12" x14ac:dyDescent="0.25">
      <c r="A400" s="445" t="s">
        <v>2156</v>
      </c>
      <c r="B400" s="445" t="s">
        <v>1983</v>
      </c>
      <c r="C400" s="445" t="s">
        <v>1979</v>
      </c>
      <c r="D400" s="445" t="s">
        <v>1980</v>
      </c>
      <c r="E400" s="445" t="s">
        <v>1975</v>
      </c>
      <c r="F400" s="445" t="s">
        <v>1976</v>
      </c>
      <c r="G400" s="445" t="s">
        <v>1981</v>
      </c>
      <c r="H400" s="445" t="s">
        <v>1984</v>
      </c>
      <c r="I400" s="445" t="s">
        <v>1985</v>
      </c>
      <c r="J400" s="445" t="s">
        <v>2157</v>
      </c>
      <c r="K400" s="445" t="s">
        <v>2158</v>
      </c>
      <c r="L400" t="s">
        <v>3736</v>
      </c>
    </row>
    <row r="401" spans="1:12" x14ac:dyDescent="0.25">
      <c r="A401" s="445" t="s">
        <v>3249</v>
      </c>
      <c r="B401" s="445" t="s">
        <v>1983</v>
      </c>
      <c r="C401" s="445" t="s">
        <v>1979</v>
      </c>
      <c r="D401" s="445" t="s">
        <v>1980</v>
      </c>
      <c r="E401" s="445" t="s">
        <v>1975</v>
      </c>
      <c r="F401" s="445" t="s">
        <v>1976</v>
      </c>
      <c r="G401" s="445" t="s">
        <v>1981</v>
      </c>
      <c r="H401" s="445" t="s">
        <v>1984</v>
      </c>
      <c r="I401" s="445" t="s">
        <v>1985</v>
      </c>
      <c r="J401" s="445" t="s">
        <v>3250</v>
      </c>
      <c r="K401" s="445" t="s">
        <v>3251</v>
      </c>
      <c r="L401" t="s">
        <v>4099</v>
      </c>
    </row>
    <row r="402" spans="1:12" x14ac:dyDescent="0.25">
      <c r="A402" s="445" t="s">
        <v>2496</v>
      </c>
      <c r="B402" s="445" t="s">
        <v>1983</v>
      </c>
      <c r="C402" s="445" t="s">
        <v>1979</v>
      </c>
      <c r="D402" s="445" t="s">
        <v>1980</v>
      </c>
      <c r="E402" s="445" t="s">
        <v>1975</v>
      </c>
      <c r="F402" s="445" t="s">
        <v>1976</v>
      </c>
      <c r="G402" s="445" t="s">
        <v>1981</v>
      </c>
      <c r="H402" s="445" t="s">
        <v>1984</v>
      </c>
      <c r="I402" s="445" t="s">
        <v>1985</v>
      </c>
      <c r="J402" s="445" t="s">
        <v>2497</v>
      </c>
      <c r="K402" s="445" t="s">
        <v>2498</v>
      </c>
      <c r="L402" t="s">
        <v>3848</v>
      </c>
    </row>
    <row r="403" spans="1:12" x14ac:dyDescent="0.25">
      <c r="A403" s="445" t="s">
        <v>2586</v>
      </c>
      <c r="B403" s="445" t="s">
        <v>1983</v>
      </c>
      <c r="C403" s="445" t="s">
        <v>1979</v>
      </c>
      <c r="D403" s="445" t="s">
        <v>1980</v>
      </c>
      <c r="E403" s="445" t="s">
        <v>1975</v>
      </c>
      <c r="F403" s="445" t="s">
        <v>1976</v>
      </c>
      <c r="G403" s="445" t="s">
        <v>1981</v>
      </c>
      <c r="H403" s="445" t="s">
        <v>1984</v>
      </c>
      <c r="I403" s="445" t="s">
        <v>1985</v>
      </c>
      <c r="J403" s="445" t="s">
        <v>2587</v>
      </c>
      <c r="K403" s="445" t="s">
        <v>2588</v>
      </c>
      <c r="L403" t="s">
        <v>3878</v>
      </c>
    </row>
    <row r="404" spans="1:12" x14ac:dyDescent="0.25">
      <c r="A404" s="445" t="s">
        <v>3459</v>
      </c>
      <c r="B404" s="445" t="s">
        <v>1980</v>
      </c>
      <c r="C404" s="445" t="s">
        <v>1979</v>
      </c>
      <c r="D404" s="445" t="s">
        <v>1980</v>
      </c>
      <c r="E404" s="445" t="s">
        <v>1975</v>
      </c>
      <c r="F404" s="445" t="s">
        <v>1976</v>
      </c>
      <c r="G404" s="445" t="s">
        <v>1981</v>
      </c>
      <c r="H404" s="445" t="s">
        <v>1984</v>
      </c>
      <c r="I404" s="445" t="s">
        <v>1985</v>
      </c>
      <c r="J404" s="445" t="s">
        <v>3460</v>
      </c>
      <c r="K404" s="445" t="s">
        <v>3461</v>
      </c>
      <c r="L404" t="s">
        <v>4169</v>
      </c>
    </row>
    <row r="405" spans="1:12" x14ac:dyDescent="0.25">
      <c r="A405" s="445" t="s">
        <v>3114</v>
      </c>
      <c r="B405" s="445" t="s">
        <v>1983</v>
      </c>
      <c r="C405" s="445" t="s">
        <v>1979</v>
      </c>
      <c r="D405" s="445" t="s">
        <v>1980</v>
      </c>
      <c r="E405" s="445" t="s">
        <v>1975</v>
      </c>
      <c r="F405" s="445" t="s">
        <v>1976</v>
      </c>
      <c r="G405" s="445" t="s">
        <v>1981</v>
      </c>
      <c r="H405" s="445" t="s">
        <v>1984</v>
      </c>
      <c r="I405" s="445" t="s">
        <v>1985</v>
      </c>
      <c r="J405" s="445" t="s">
        <v>3115</v>
      </c>
      <c r="K405" s="445" t="s">
        <v>3116</v>
      </c>
      <c r="L405" t="s">
        <v>4054</v>
      </c>
    </row>
    <row r="406" spans="1:12" x14ac:dyDescent="0.25">
      <c r="A406" s="445" t="s">
        <v>2520</v>
      </c>
      <c r="B406" s="445" t="s">
        <v>1983</v>
      </c>
      <c r="C406" s="445" t="s">
        <v>1979</v>
      </c>
      <c r="D406" s="445" t="s">
        <v>1980</v>
      </c>
      <c r="E406" s="445" t="s">
        <v>1975</v>
      </c>
      <c r="F406" s="445" t="s">
        <v>1976</v>
      </c>
      <c r="G406" s="445" t="s">
        <v>1981</v>
      </c>
      <c r="H406" s="445" t="s">
        <v>1984</v>
      </c>
      <c r="I406" s="445" t="s">
        <v>1985</v>
      </c>
      <c r="J406" s="445" t="s">
        <v>2521</v>
      </c>
      <c r="K406" s="445" t="s">
        <v>2522</v>
      </c>
      <c r="L406" t="s">
        <v>3856</v>
      </c>
    </row>
    <row r="407" spans="1:12" x14ac:dyDescent="0.25">
      <c r="A407" s="445" t="s">
        <v>2808</v>
      </c>
      <c r="B407" s="445" t="s">
        <v>1983</v>
      </c>
      <c r="C407" s="445" t="s">
        <v>1979</v>
      </c>
      <c r="D407" s="445" t="s">
        <v>1980</v>
      </c>
      <c r="E407" s="445" t="s">
        <v>1975</v>
      </c>
      <c r="F407" s="445" t="s">
        <v>1976</v>
      </c>
      <c r="G407" s="445" t="s">
        <v>1981</v>
      </c>
      <c r="H407" s="445" t="s">
        <v>1984</v>
      </c>
      <c r="I407" s="445" t="s">
        <v>1985</v>
      </c>
      <c r="J407" s="445" t="s">
        <v>2809</v>
      </c>
      <c r="K407" s="445" t="s">
        <v>2810</v>
      </c>
      <c r="L407" t="s">
        <v>3952</v>
      </c>
    </row>
    <row r="408" spans="1:12" x14ac:dyDescent="0.25">
      <c r="A408" s="445" t="s">
        <v>2757</v>
      </c>
      <c r="B408" s="445" t="s">
        <v>1983</v>
      </c>
      <c r="C408" s="445" t="s">
        <v>1979</v>
      </c>
      <c r="D408" s="445" t="s">
        <v>1980</v>
      </c>
      <c r="E408" s="445" t="s">
        <v>1975</v>
      </c>
      <c r="F408" s="445" t="s">
        <v>1976</v>
      </c>
      <c r="G408" s="445" t="s">
        <v>1981</v>
      </c>
      <c r="H408" s="445" t="s">
        <v>1984</v>
      </c>
      <c r="I408" s="445" t="s">
        <v>1985</v>
      </c>
      <c r="J408" s="445" t="s">
        <v>2758</v>
      </c>
      <c r="K408" s="445" t="s">
        <v>2759</v>
      </c>
      <c r="L408" t="s">
        <v>3935</v>
      </c>
    </row>
    <row r="409" spans="1:12" x14ac:dyDescent="0.25">
      <c r="A409" s="445" t="s">
        <v>2218</v>
      </c>
      <c r="B409" s="445" t="s">
        <v>1983</v>
      </c>
      <c r="C409" s="445" t="s">
        <v>1979</v>
      </c>
      <c r="D409" s="445" t="s">
        <v>1980</v>
      </c>
      <c r="E409" s="445" t="s">
        <v>1975</v>
      </c>
      <c r="F409" s="445" t="s">
        <v>1976</v>
      </c>
      <c r="G409" s="445" t="s">
        <v>1981</v>
      </c>
      <c r="H409" s="445" t="s">
        <v>1984</v>
      </c>
      <c r="I409" s="445" t="s">
        <v>1985</v>
      </c>
      <c r="J409" s="445" t="s">
        <v>2219</v>
      </c>
      <c r="K409" s="445" t="s">
        <v>2220</v>
      </c>
      <c r="L409" t="s">
        <v>3756</v>
      </c>
    </row>
    <row r="410" spans="1:12" x14ac:dyDescent="0.25">
      <c r="A410" s="445" t="s">
        <v>2568</v>
      </c>
      <c r="B410" s="445" t="s">
        <v>1983</v>
      </c>
      <c r="C410" s="445" t="s">
        <v>1979</v>
      </c>
      <c r="D410" s="445" t="s">
        <v>1980</v>
      </c>
      <c r="E410" s="445" t="s">
        <v>1975</v>
      </c>
      <c r="F410" s="445" t="s">
        <v>1976</v>
      </c>
      <c r="G410" s="445" t="s">
        <v>1981</v>
      </c>
      <c r="H410" s="445" t="s">
        <v>1984</v>
      </c>
      <c r="I410" s="445" t="s">
        <v>1985</v>
      </c>
      <c r="J410" s="445" t="s">
        <v>2569</v>
      </c>
      <c r="K410" s="445" t="s">
        <v>2570</v>
      </c>
      <c r="L410" t="s">
        <v>3872</v>
      </c>
    </row>
    <row r="411" spans="1:12" x14ac:dyDescent="0.25">
      <c r="A411" s="445" t="s">
        <v>2370</v>
      </c>
      <c r="B411" s="445" t="s">
        <v>1983</v>
      </c>
      <c r="C411" s="445" t="s">
        <v>1979</v>
      </c>
      <c r="D411" s="445" t="s">
        <v>1980</v>
      </c>
      <c r="E411" s="445" t="s">
        <v>1975</v>
      </c>
      <c r="F411" s="445" t="s">
        <v>1976</v>
      </c>
      <c r="G411" s="445" t="s">
        <v>1981</v>
      </c>
      <c r="H411" s="445" t="s">
        <v>1984</v>
      </c>
      <c r="I411" s="445" t="s">
        <v>1985</v>
      </c>
      <c r="J411" s="445" t="s">
        <v>2371</v>
      </c>
      <c r="K411" s="445" t="s">
        <v>2372</v>
      </c>
      <c r="L411" t="s">
        <v>3806</v>
      </c>
    </row>
    <row r="412" spans="1:12" x14ac:dyDescent="0.25">
      <c r="A412" s="445" t="s">
        <v>2886</v>
      </c>
      <c r="B412" s="445" t="s">
        <v>1983</v>
      </c>
      <c r="C412" s="445" t="s">
        <v>1979</v>
      </c>
      <c r="D412" s="445" t="s">
        <v>1980</v>
      </c>
      <c r="E412" s="445" t="s">
        <v>1975</v>
      </c>
      <c r="F412" s="445" t="s">
        <v>1976</v>
      </c>
      <c r="G412" s="445" t="s">
        <v>1981</v>
      </c>
      <c r="H412" s="445" t="s">
        <v>1984</v>
      </c>
      <c r="I412" s="445" t="s">
        <v>1985</v>
      </c>
      <c r="J412" s="445" t="s">
        <v>2887</v>
      </c>
      <c r="K412" s="445" t="s">
        <v>2888</v>
      </c>
      <c r="L412" t="s">
        <v>3978</v>
      </c>
    </row>
    <row r="413" spans="1:12" x14ac:dyDescent="0.25">
      <c r="A413" s="445" t="s">
        <v>2266</v>
      </c>
      <c r="B413" s="445" t="s">
        <v>1983</v>
      </c>
      <c r="C413" s="445" t="s">
        <v>1979</v>
      </c>
      <c r="D413" s="445" t="s">
        <v>1980</v>
      </c>
      <c r="E413" s="445" t="s">
        <v>1975</v>
      </c>
      <c r="F413" s="445" t="s">
        <v>1976</v>
      </c>
      <c r="G413" s="445" t="s">
        <v>1981</v>
      </c>
      <c r="H413" s="445" t="s">
        <v>1984</v>
      </c>
      <c r="I413" s="445" t="s">
        <v>1985</v>
      </c>
      <c r="J413" s="445" t="s">
        <v>2267</v>
      </c>
      <c r="K413" s="445" t="s">
        <v>2268</v>
      </c>
      <c r="L413" t="s">
        <v>3772</v>
      </c>
    </row>
    <row r="414" spans="1:12" x14ac:dyDescent="0.25">
      <c r="A414" s="445" t="s">
        <v>2181</v>
      </c>
      <c r="B414" s="445" t="s">
        <v>1983</v>
      </c>
      <c r="C414" s="445" t="s">
        <v>1979</v>
      </c>
      <c r="D414" s="445" t="s">
        <v>1980</v>
      </c>
      <c r="E414" s="445" t="s">
        <v>1975</v>
      </c>
      <c r="F414" s="445" t="s">
        <v>1976</v>
      </c>
      <c r="G414" s="445" t="s">
        <v>1981</v>
      </c>
      <c r="H414" s="445" t="s">
        <v>1984</v>
      </c>
      <c r="I414" s="445" t="s">
        <v>1985</v>
      </c>
      <c r="J414" s="445" t="s">
        <v>2182</v>
      </c>
      <c r="K414" s="445" t="s">
        <v>2183</v>
      </c>
      <c r="L414" t="s">
        <v>3744</v>
      </c>
    </row>
    <row r="415" spans="1:12" x14ac:dyDescent="0.25">
      <c r="A415" s="445" t="s">
        <v>2502</v>
      </c>
      <c r="B415" s="445" t="s">
        <v>1983</v>
      </c>
      <c r="C415" s="445" t="s">
        <v>1979</v>
      </c>
      <c r="D415" s="445" t="s">
        <v>1980</v>
      </c>
      <c r="E415" s="445" t="s">
        <v>1975</v>
      </c>
      <c r="F415" s="445" t="s">
        <v>1976</v>
      </c>
      <c r="G415" s="445" t="s">
        <v>1981</v>
      </c>
      <c r="H415" s="445" t="s">
        <v>1984</v>
      </c>
      <c r="I415" s="445" t="s">
        <v>1985</v>
      </c>
      <c r="J415" s="445" t="s">
        <v>2503</v>
      </c>
      <c r="K415" s="445" t="s">
        <v>2504</v>
      </c>
      <c r="L415" t="s">
        <v>3850</v>
      </c>
    </row>
    <row r="416" spans="1:12" x14ac:dyDescent="0.25">
      <c r="A416" s="445" t="s">
        <v>2346</v>
      </c>
      <c r="B416" s="445" t="s">
        <v>1983</v>
      </c>
      <c r="C416" s="445" t="s">
        <v>1979</v>
      </c>
      <c r="D416" s="445" t="s">
        <v>1980</v>
      </c>
      <c r="E416" s="445" t="s">
        <v>1975</v>
      </c>
      <c r="F416" s="445" t="s">
        <v>1976</v>
      </c>
      <c r="G416" s="445" t="s">
        <v>1981</v>
      </c>
      <c r="H416" s="445" t="s">
        <v>1984</v>
      </c>
      <c r="I416" s="445" t="s">
        <v>1985</v>
      </c>
      <c r="J416" s="445" t="s">
        <v>2347</v>
      </c>
      <c r="K416" s="445" t="s">
        <v>2348</v>
      </c>
      <c r="L416" t="s">
        <v>3798</v>
      </c>
    </row>
    <row r="417" spans="1:12" x14ac:dyDescent="0.25">
      <c r="A417" s="445" t="s">
        <v>2018</v>
      </c>
      <c r="B417" s="445" t="s">
        <v>1983</v>
      </c>
      <c r="C417" s="445" t="s">
        <v>1979</v>
      </c>
      <c r="D417" s="445" t="s">
        <v>1980</v>
      </c>
      <c r="E417" s="445" t="s">
        <v>1975</v>
      </c>
      <c r="F417" s="445" t="s">
        <v>1976</v>
      </c>
      <c r="G417" s="445" t="s">
        <v>1981</v>
      </c>
      <c r="H417" s="445" t="s">
        <v>1984</v>
      </c>
      <c r="I417" s="445" t="s">
        <v>1985</v>
      </c>
      <c r="J417" s="445" t="s">
        <v>2019</v>
      </c>
      <c r="K417" s="445" t="s">
        <v>2020</v>
      </c>
      <c r="L417" t="s">
        <v>3690</v>
      </c>
    </row>
    <row r="418" spans="1:12" x14ac:dyDescent="0.25">
      <c r="A418" s="445" t="s">
        <v>2319</v>
      </c>
      <c r="B418" s="445" t="s">
        <v>1983</v>
      </c>
      <c r="C418" s="445" t="s">
        <v>1979</v>
      </c>
      <c r="D418" s="445" t="s">
        <v>1980</v>
      </c>
      <c r="E418" s="445" t="s">
        <v>1975</v>
      </c>
      <c r="F418" s="445" t="s">
        <v>1976</v>
      </c>
      <c r="G418" s="445" t="s">
        <v>1981</v>
      </c>
      <c r="H418" s="445" t="s">
        <v>1984</v>
      </c>
      <c r="I418" s="445" t="s">
        <v>1985</v>
      </c>
      <c r="J418" s="445" t="s">
        <v>2320</v>
      </c>
      <c r="K418" s="445" t="s">
        <v>2321</v>
      </c>
      <c r="L418" t="s">
        <v>3789</v>
      </c>
    </row>
    <row r="419" spans="1:12" x14ac:dyDescent="0.25">
      <c r="A419" s="445" t="s">
        <v>3057</v>
      </c>
      <c r="B419" s="445" t="s">
        <v>1983</v>
      </c>
      <c r="C419" s="445" t="s">
        <v>1979</v>
      </c>
      <c r="D419" s="445" t="s">
        <v>1980</v>
      </c>
      <c r="E419" s="445" t="s">
        <v>1975</v>
      </c>
      <c r="F419" s="445" t="s">
        <v>1976</v>
      </c>
      <c r="G419" s="445" t="s">
        <v>1981</v>
      </c>
      <c r="H419" s="445" t="s">
        <v>1984</v>
      </c>
      <c r="I419" s="445" t="s">
        <v>1985</v>
      </c>
      <c r="J419" s="445" t="s">
        <v>3058</v>
      </c>
      <c r="K419" s="445" t="s">
        <v>3059</v>
      </c>
      <c r="L419" t="s">
        <v>4035</v>
      </c>
    </row>
    <row r="420" spans="1:12" x14ac:dyDescent="0.25">
      <c r="A420" s="445" t="s">
        <v>3318</v>
      </c>
      <c r="B420" s="445" t="s">
        <v>1983</v>
      </c>
      <c r="C420" s="445" t="s">
        <v>1979</v>
      </c>
      <c r="D420" s="445" t="s">
        <v>1980</v>
      </c>
      <c r="E420" s="445" t="s">
        <v>1975</v>
      </c>
      <c r="F420" s="445" t="s">
        <v>1976</v>
      </c>
      <c r="G420" s="445" t="s">
        <v>1981</v>
      </c>
      <c r="H420" s="445" t="s">
        <v>1984</v>
      </c>
      <c r="I420" s="445" t="s">
        <v>1985</v>
      </c>
      <c r="J420" s="445" t="s">
        <v>3319</v>
      </c>
      <c r="K420" s="445" t="s">
        <v>3320</v>
      </c>
      <c r="L420" t="s">
        <v>4122</v>
      </c>
    </row>
    <row r="421" spans="1:12" x14ac:dyDescent="0.25">
      <c r="A421" s="445" t="s">
        <v>3543</v>
      </c>
      <c r="B421" s="445" t="s">
        <v>1980</v>
      </c>
      <c r="C421" s="445" t="s">
        <v>1979</v>
      </c>
      <c r="D421" s="445" t="s">
        <v>1980</v>
      </c>
      <c r="E421" s="445" t="s">
        <v>1975</v>
      </c>
      <c r="F421" s="445" t="s">
        <v>1976</v>
      </c>
      <c r="G421" s="445" t="s">
        <v>1981</v>
      </c>
      <c r="H421" s="445" t="s">
        <v>1984</v>
      </c>
      <c r="I421" s="445" t="s">
        <v>1985</v>
      </c>
      <c r="J421" s="445" t="s">
        <v>3544</v>
      </c>
      <c r="K421" s="445" t="s">
        <v>3545</v>
      </c>
      <c r="L421" t="s">
        <v>4197</v>
      </c>
    </row>
    <row r="422" spans="1:12" x14ac:dyDescent="0.25">
      <c r="A422" s="445" t="s">
        <v>3669</v>
      </c>
      <c r="B422" s="445" t="s">
        <v>1980</v>
      </c>
      <c r="C422" s="445" t="s">
        <v>1979</v>
      </c>
      <c r="D422" s="445" t="s">
        <v>1980</v>
      </c>
      <c r="E422" s="445" t="s">
        <v>1975</v>
      </c>
      <c r="F422" s="445" t="s">
        <v>1976</v>
      </c>
      <c r="G422" s="445" t="s">
        <v>1981</v>
      </c>
      <c r="H422" s="445" t="s">
        <v>1984</v>
      </c>
      <c r="I422" s="445" t="s">
        <v>1985</v>
      </c>
      <c r="J422" s="445" t="s">
        <v>3670</v>
      </c>
      <c r="K422" s="445" t="s">
        <v>3671</v>
      </c>
      <c r="L422" t="s">
        <v>4239</v>
      </c>
    </row>
    <row r="423" spans="1:12" x14ac:dyDescent="0.25">
      <c r="A423" s="445" t="s">
        <v>3099</v>
      </c>
      <c r="B423" s="445" t="s">
        <v>1983</v>
      </c>
      <c r="C423" s="445" t="s">
        <v>1979</v>
      </c>
      <c r="D423" s="445" t="s">
        <v>1980</v>
      </c>
      <c r="E423" s="445" t="s">
        <v>1975</v>
      </c>
      <c r="F423" s="445" t="s">
        <v>1976</v>
      </c>
      <c r="G423" s="445" t="s">
        <v>1981</v>
      </c>
      <c r="H423" s="445" t="s">
        <v>1984</v>
      </c>
      <c r="I423" s="445" t="s">
        <v>1985</v>
      </c>
      <c r="J423" s="445" t="s">
        <v>3100</v>
      </c>
      <c r="K423" s="445" t="s">
        <v>3101</v>
      </c>
      <c r="L423" t="s">
        <v>4049</v>
      </c>
    </row>
    <row r="424" spans="1:12" x14ac:dyDescent="0.25">
      <c r="A424" s="445" t="s">
        <v>2236</v>
      </c>
      <c r="B424" s="445" t="s">
        <v>1983</v>
      </c>
      <c r="C424" s="445" t="s">
        <v>1979</v>
      </c>
      <c r="D424" s="445" t="s">
        <v>1980</v>
      </c>
      <c r="E424" s="445" t="s">
        <v>1975</v>
      </c>
      <c r="F424" s="445" t="s">
        <v>1976</v>
      </c>
      <c r="G424" s="445" t="s">
        <v>1981</v>
      </c>
      <c r="H424" s="445" t="s">
        <v>1984</v>
      </c>
      <c r="I424" s="445" t="s">
        <v>1985</v>
      </c>
      <c r="J424" s="445" t="s">
        <v>2237</v>
      </c>
      <c r="K424" s="445" t="s">
        <v>2238</v>
      </c>
      <c r="L424" t="s">
        <v>3762</v>
      </c>
    </row>
    <row r="425" spans="1:12" x14ac:dyDescent="0.25">
      <c r="A425" s="445" t="s">
        <v>3240</v>
      </c>
      <c r="B425" s="445" t="s">
        <v>1983</v>
      </c>
      <c r="C425" s="445" t="s">
        <v>1979</v>
      </c>
      <c r="D425" s="445" t="s">
        <v>1980</v>
      </c>
      <c r="E425" s="445" t="s">
        <v>1975</v>
      </c>
      <c r="F425" s="445" t="s">
        <v>1976</v>
      </c>
      <c r="G425" s="445" t="s">
        <v>1981</v>
      </c>
      <c r="H425" s="445" t="s">
        <v>1984</v>
      </c>
      <c r="I425" s="445" t="s">
        <v>1985</v>
      </c>
      <c r="J425" s="445" t="s">
        <v>3241</v>
      </c>
      <c r="K425" s="445" t="s">
        <v>3242</v>
      </c>
      <c r="L425" t="s">
        <v>4096</v>
      </c>
    </row>
    <row r="426" spans="1:12" x14ac:dyDescent="0.25">
      <c r="A426" s="445" t="s">
        <v>2613</v>
      </c>
      <c r="B426" s="445" t="s">
        <v>1983</v>
      </c>
      <c r="C426" s="445" t="s">
        <v>1979</v>
      </c>
      <c r="D426" s="445" t="s">
        <v>1980</v>
      </c>
      <c r="E426" s="445" t="s">
        <v>1975</v>
      </c>
      <c r="F426" s="445" t="s">
        <v>1976</v>
      </c>
      <c r="G426" s="445" t="s">
        <v>1981</v>
      </c>
      <c r="H426" s="445" t="s">
        <v>1984</v>
      </c>
      <c r="I426" s="445" t="s">
        <v>1985</v>
      </c>
      <c r="J426" s="445" t="s">
        <v>2614</v>
      </c>
      <c r="K426" s="445" t="s">
        <v>2615</v>
      </c>
      <c r="L426" t="s">
        <v>3887</v>
      </c>
    </row>
    <row r="427" spans="1:12" x14ac:dyDescent="0.25">
      <c r="A427" s="445" t="s">
        <v>2281</v>
      </c>
      <c r="B427" s="445" t="s">
        <v>1983</v>
      </c>
      <c r="C427" s="445" t="s">
        <v>1979</v>
      </c>
      <c r="D427" s="445" t="s">
        <v>1980</v>
      </c>
      <c r="E427" s="445" t="s">
        <v>1975</v>
      </c>
      <c r="F427" s="445" t="s">
        <v>1976</v>
      </c>
      <c r="G427" s="445" t="s">
        <v>1981</v>
      </c>
      <c r="H427" s="445" t="s">
        <v>1984</v>
      </c>
      <c r="I427" s="445" t="s">
        <v>1985</v>
      </c>
      <c r="J427" s="445" t="s">
        <v>2282</v>
      </c>
      <c r="K427" s="445" t="s">
        <v>2283</v>
      </c>
      <c r="L427" t="s">
        <v>3777</v>
      </c>
    </row>
    <row r="428" spans="1:12" x14ac:dyDescent="0.25">
      <c r="A428" s="445" t="s">
        <v>2445</v>
      </c>
      <c r="B428" s="445" t="s">
        <v>1983</v>
      </c>
      <c r="C428" s="445" t="s">
        <v>1979</v>
      </c>
      <c r="D428" s="445" t="s">
        <v>1980</v>
      </c>
      <c r="E428" s="445" t="s">
        <v>1975</v>
      </c>
      <c r="F428" s="445" t="s">
        <v>1976</v>
      </c>
      <c r="G428" s="445" t="s">
        <v>1981</v>
      </c>
      <c r="H428" s="445" t="s">
        <v>1984</v>
      </c>
      <c r="I428" s="445" t="s">
        <v>1985</v>
      </c>
      <c r="J428" s="445" t="s">
        <v>2446</v>
      </c>
      <c r="K428" s="445" t="s">
        <v>2447</v>
      </c>
      <c r="L428" t="s">
        <v>3831</v>
      </c>
    </row>
    <row r="429" spans="1:12" x14ac:dyDescent="0.25">
      <c r="A429" s="445" t="s">
        <v>2287</v>
      </c>
      <c r="B429" s="445" t="s">
        <v>1983</v>
      </c>
      <c r="C429" s="445" t="s">
        <v>1979</v>
      </c>
      <c r="D429" s="445" t="s">
        <v>1980</v>
      </c>
      <c r="E429" s="445" t="s">
        <v>1975</v>
      </c>
      <c r="F429" s="445" t="s">
        <v>1976</v>
      </c>
      <c r="G429" s="445" t="s">
        <v>1981</v>
      </c>
      <c r="H429" s="445" t="s">
        <v>1984</v>
      </c>
      <c r="I429" s="445" t="s">
        <v>1985</v>
      </c>
      <c r="J429" s="445" t="s">
        <v>2288</v>
      </c>
      <c r="K429" s="445" t="s">
        <v>2289</v>
      </c>
      <c r="L429" t="s">
        <v>3779</v>
      </c>
    </row>
    <row r="430" spans="1:12" x14ac:dyDescent="0.25">
      <c r="A430" s="445" t="s">
        <v>2248</v>
      </c>
      <c r="B430" s="445" t="s">
        <v>1983</v>
      </c>
      <c r="C430" s="445" t="s">
        <v>1979</v>
      </c>
      <c r="D430" s="445" t="s">
        <v>1980</v>
      </c>
      <c r="E430" s="445" t="s">
        <v>1975</v>
      </c>
      <c r="F430" s="445" t="s">
        <v>1976</v>
      </c>
      <c r="G430" s="445" t="s">
        <v>1981</v>
      </c>
      <c r="H430" s="445" t="s">
        <v>1984</v>
      </c>
      <c r="I430" s="445" t="s">
        <v>1985</v>
      </c>
      <c r="J430" s="445" t="s">
        <v>2249</v>
      </c>
      <c r="K430" s="445" t="s">
        <v>2250</v>
      </c>
      <c r="L430" t="s">
        <v>3766</v>
      </c>
    </row>
    <row r="431" spans="1:12" x14ac:dyDescent="0.25">
      <c r="A431" s="445" t="s">
        <v>2814</v>
      </c>
      <c r="B431" s="445" t="s">
        <v>1983</v>
      </c>
      <c r="C431" s="445" t="s">
        <v>1979</v>
      </c>
      <c r="D431" s="445" t="s">
        <v>1980</v>
      </c>
      <c r="E431" s="445" t="s">
        <v>1975</v>
      </c>
      <c r="F431" s="445" t="s">
        <v>1976</v>
      </c>
      <c r="G431" s="445" t="s">
        <v>1981</v>
      </c>
      <c r="H431" s="445" t="s">
        <v>1984</v>
      </c>
      <c r="I431" s="445" t="s">
        <v>1985</v>
      </c>
      <c r="J431" s="445" t="s">
        <v>2815</v>
      </c>
      <c r="K431" s="445" t="s">
        <v>2816</v>
      </c>
      <c r="L431" t="s">
        <v>3954</v>
      </c>
    </row>
    <row r="432" spans="1:12" x14ac:dyDescent="0.25">
      <c r="A432" s="445" t="s">
        <v>3462</v>
      </c>
      <c r="B432" s="445" t="s">
        <v>1980</v>
      </c>
      <c r="C432" s="445" t="s">
        <v>1979</v>
      </c>
      <c r="D432" s="445" t="s">
        <v>1980</v>
      </c>
      <c r="E432" s="445" t="s">
        <v>1975</v>
      </c>
      <c r="F432" s="445" t="s">
        <v>1976</v>
      </c>
      <c r="G432" s="445" t="s">
        <v>1981</v>
      </c>
      <c r="H432" s="445" t="s">
        <v>1984</v>
      </c>
      <c r="I432" s="445" t="s">
        <v>1985</v>
      </c>
      <c r="J432" s="445" t="s">
        <v>3463</v>
      </c>
      <c r="K432" s="445" t="s">
        <v>3464</v>
      </c>
      <c r="L432" t="s">
        <v>4170</v>
      </c>
    </row>
    <row r="433" spans="1:12" x14ac:dyDescent="0.25">
      <c r="A433" s="445" t="s">
        <v>3066</v>
      </c>
      <c r="B433" s="445" t="s">
        <v>1983</v>
      </c>
      <c r="C433" s="445" t="s">
        <v>1979</v>
      </c>
      <c r="D433" s="445" t="s">
        <v>1980</v>
      </c>
      <c r="E433" s="445" t="s">
        <v>1975</v>
      </c>
      <c r="F433" s="445" t="s">
        <v>1976</v>
      </c>
      <c r="G433" s="445" t="s">
        <v>1981</v>
      </c>
      <c r="H433" s="445" t="s">
        <v>1984</v>
      </c>
      <c r="I433" s="445" t="s">
        <v>1985</v>
      </c>
      <c r="J433" s="445" t="s">
        <v>3067</v>
      </c>
      <c r="K433" s="445" t="s">
        <v>3068</v>
      </c>
      <c r="L433" t="s">
        <v>4038</v>
      </c>
    </row>
    <row r="434" spans="1:12" x14ac:dyDescent="0.25">
      <c r="A434" s="445" t="s">
        <v>2637</v>
      </c>
      <c r="B434" s="445" t="s">
        <v>1983</v>
      </c>
      <c r="C434" s="445" t="s">
        <v>1979</v>
      </c>
      <c r="D434" s="445" t="s">
        <v>1980</v>
      </c>
      <c r="E434" s="445" t="s">
        <v>1975</v>
      </c>
      <c r="F434" s="445" t="s">
        <v>1976</v>
      </c>
      <c r="G434" s="445" t="s">
        <v>1981</v>
      </c>
      <c r="H434" s="445" t="s">
        <v>1984</v>
      </c>
      <c r="I434" s="445" t="s">
        <v>1985</v>
      </c>
      <c r="J434" s="445" t="s">
        <v>2638</v>
      </c>
      <c r="K434" s="445" t="s">
        <v>2639</v>
      </c>
      <c r="L434" t="s">
        <v>3895</v>
      </c>
    </row>
    <row r="435" spans="1:12" x14ac:dyDescent="0.25">
      <c r="A435" s="445" t="s">
        <v>2538</v>
      </c>
      <c r="B435" s="445" t="s">
        <v>1983</v>
      </c>
      <c r="C435" s="445" t="s">
        <v>1979</v>
      </c>
      <c r="D435" s="445" t="s">
        <v>1980</v>
      </c>
      <c r="E435" s="445" t="s">
        <v>1975</v>
      </c>
      <c r="F435" s="445" t="s">
        <v>1976</v>
      </c>
      <c r="G435" s="445" t="s">
        <v>1981</v>
      </c>
      <c r="H435" s="445" t="s">
        <v>1984</v>
      </c>
      <c r="I435" s="445" t="s">
        <v>1985</v>
      </c>
      <c r="J435" s="445" t="s">
        <v>2539</v>
      </c>
      <c r="K435" s="445" t="s">
        <v>2540</v>
      </c>
      <c r="L435" t="s">
        <v>3862</v>
      </c>
    </row>
    <row r="436" spans="1:12" x14ac:dyDescent="0.25">
      <c r="A436" s="445" t="s">
        <v>2150</v>
      </c>
      <c r="B436" s="445" t="s">
        <v>1983</v>
      </c>
      <c r="C436" s="445" t="s">
        <v>1979</v>
      </c>
      <c r="D436" s="445" t="s">
        <v>1980</v>
      </c>
      <c r="E436" s="445" t="s">
        <v>1975</v>
      </c>
      <c r="F436" s="445" t="s">
        <v>1976</v>
      </c>
      <c r="G436" s="445" t="s">
        <v>1981</v>
      </c>
      <c r="H436" s="445" t="s">
        <v>1984</v>
      </c>
      <c r="I436" s="445" t="s">
        <v>1985</v>
      </c>
      <c r="J436" s="445" t="s">
        <v>2151</v>
      </c>
      <c r="K436" s="445" t="s">
        <v>2152</v>
      </c>
      <c r="L436" t="s">
        <v>3734</v>
      </c>
    </row>
    <row r="437" spans="1:12" x14ac:dyDescent="0.25">
      <c r="A437" s="445" t="s">
        <v>3630</v>
      </c>
      <c r="B437" s="445" t="s">
        <v>1980</v>
      </c>
      <c r="C437" s="445" t="s">
        <v>1979</v>
      </c>
      <c r="D437" s="445" t="s">
        <v>1980</v>
      </c>
      <c r="E437" s="445" t="s">
        <v>1975</v>
      </c>
      <c r="F437" s="445" t="s">
        <v>1976</v>
      </c>
      <c r="G437" s="445" t="s">
        <v>1981</v>
      </c>
      <c r="H437" s="445" t="s">
        <v>1984</v>
      </c>
      <c r="I437" s="445" t="s">
        <v>1985</v>
      </c>
      <c r="J437" s="445" t="s">
        <v>3631</v>
      </c>
      <c r="K437" s="445" t="s">
        <v>3632</v>
      </c>
      <c r="L437" t="s">
        <v>4226</v>
      </c>
    </row>
    <row r="438" spans="1:12" x14ac:dyDescent="0.25">
      <c r="A438" s="445" t="s">
        <v>3666</v>
      </c>
      <c r="B438" s="445" t="s">
        <v>1980</v>
      </c>
      <c r="C438" s="445" t="s">
        <v>1979</v>
      </c>
      <c r="D438" s="445" t="s">
        <v>1980</v>
      </c>
      <c r="E438" s="445" t="s">
        <v>1975</v>
      </c>
      <c r="F438" s="445" t="s">
        <v>1976</v>
      </c>
      <c r="G438" s="445" t="s">
        <v>1981</v>
      </c>
      <c r="H438" s="445" t="s">
        <v>1984</v>
      </c>
      <c r="I438" s="445" t="s">
        <v>1985</v>
      </c>
      <c r="J438" s="445" t="s">
        <v>3667</v>
      </c>
      <c r="K438" s="445" t="s">
        <v>3668</v>
      </c>
      <c r="L438" t="s">
        <v>4238</v>
      </c>
    </row>
    <row r="439" spans="1:12" x14ac:dyDescent="0.25">
      <c r="A439" s="445" t="s">
        <v>3528</v>
      </c>
      <c r="B439" s="445" t="s">
        <v>1980</v>
      </c>
      <c r="C439" s="445" t="s">
        <v>1979</v>
      </c>
      <c r="D439" s="445" t="s">
        <v>1980</v>
      </c>
      <c r="E439" s="445" t="s">
        <v>1975</v>
      </c>
      <c r="F439" s="445" t="s">
        <v>1976</v>
      </c>
      <c r="G439" s="445" t="s">
        <v>1981</v>
      </c>
      <c r="H439" s="445" t="s">
        <v>1984</v>
      </c>
      <c r="I439" s="445" t="s">
        <v>1985</v>
      </c>
      <c r="J439" s="445" t="s">
        <v>3529</v>
      </c>
      <c r="K439" s="445" t="s">
        <v>3530</v>
      </c>
      <c r="L439" t="s">
        <v>4192</v>
      </c>
    </row>
    <row r="440" spans="1:12" x14ac:dyDescent="0.25">
      <c r="A440" s="445" t="s">
        <v>2556</v>
      </c>
      <c r="B440" s="445" t="s">
        <v>1983</v>
      </c>
      <c r="C440" s="445" t="s">
        <v>1979</v>
      </c>
      <c r="D440" s="445" t="s">
        <v>1980</v>
      </c>
      <c r="E440" s="445" t="s">
        <v>1975</v>
      </c>
      <c r="F440" s="445" t="s">
        <v>1976</v>
      </c>
      <c r="G440" s="445" t="s">
        <v>1981</v>
      </c>
      <c r="H440" s="445" t="s">
        <v>1984</v>
      </c>
      <c r="I440" s="445" t="s">
        <v>1985</v>
      </c>
      <c r="J440" s="445" t="s">
        <v>2557</v>
      </c>
      <c r="K440" s="445" t="s">
        <v>2558</v>
      </c>
      <c r="L440" t="s">
        <v>3868</v>
      </c>
    </row>
    <row r="441" spans="1:12" x14ac:dyDescent="0.25">
      <c r="A441" s="445" t="s">
        <v>2658</v>
      </c>
      <c r="B441" s="445" t="s">
        <v>1983</v>
      </c>
      <c r="C441" s="445" t="s">
        <v>1979</v>
      </c>
      <c r="D441" s="445" t="s">
        <v>1980</v>
      </c>
      <c r="E441" s="445" t="s">
        <v>1975</v>
      </c>
      <c r="F441" s="445" t="s">
        <v>1976</v>
      </c>
      <c r="G441" s="445" t="s">
        <v>1981</v>
      </c>
      <c r="H441" s="445" t="s">
        <v>1984</v>
      </c>
      <c r="I441" s="445" t="s">
        <v>1985</v>
      </c>
      <c r="J441" s="445" t="s">
        <v>2659</v>
      </c>
      <c r="K441" s="445" t="s">
        <v>2660</v>
      </c>
      <c r="L441" t="s">
        <v>3902</v>
      </c>
    </row>
    <row r="442" spans="1:12" x14ac:dyDescent="0.25">
      <c r="A442" s="445" t="s">
        <v>2748</v>
      </c>
      <c r="B442" s="445" t="s">
        <v>1983</v>
      </c>
      <c r="C442" s="445" t="s">
        <v>1979</v>
      </c>
      <c r="D442" s="445" t="s">
        <v>1980</v>
      </c>
      <c r="E442" s="445" t="s">
        <v>1975</v>
      </c>
      <c r="F442" s="445" t="s">
        <v>1976</v>
      </c>
      <c r="G442" s="445" t="s">
        <v>1981</v>
      </c>
      <c r="H442" s="445" t="s">
        <v>1984</v>
      </c>
      <c r="I442" s="445" t="s">
        <v>1985</v>
      </c>
      <c r="J442" s="445" t="s">
        <v>2749</v>
      </c>
      <c r="K442" s="445" t="s">
        <v>2750</v>
      </c>
      <c r="L442" t="s">
        <v>3932</v>
      </c>
    </row>
    <row r="443" spans="1:12" x14ac:dyDescent="0.25">
      <c r="A443" s="445" t="s">
        <v>2895</v>
      </c>
      <c r="B443" s="445" t="s">
        <v>1983</v>
      </c>
      <c r="C443" s="445" t="s">
        <v>1979</v>
      </c>
      <c r="D443" s="445" t="s">
        <v>1980</v>
      </c>
      <c r="E443" s="445" t="s">
        <v>1975</v>
      </c>
      <c r="F443" s="445" t="s">
        <v>1976</v>
      </c>
      <c r="G443" s="445" t="s">
        <v>1981</v>
      </c>
      <c r="H443" s="445" t="s">
        <v>1984</v>
      </c>
      <c r="I443" s="445" t="s">
        <v>1985</v>
      </c>
      <c r="J443" s="445" t="s">
        <v>2896</v>
      </c>
      <c r="K443" s="445" t="s">
        <v>2897</v>
      </c>
      <c r="L443" t="s">
        <v>3981</v>
      </c>
    </row>
    <row r="444" spans="1:12" x14ac:dyDescent="0.25">
      <c r="A444" s="445" t="s">
        <v>2123</v>
      </c>
      <c r="B444" s="445" t="s">
        <v>1983</v>
      </c>
      <c r="C444" s="445" t="s">
        <v>1979</v>
      </c>
      <c r="D444" s="445" t="s">
        <v>1980</v>
      </c>
      <c r="E444" s="445" t="s">
        <v>1975</v>
      </c>
      <c r="F444" s="445" t="s">
        <v>1976</v>
      </c>
      <c r="G444" s="445" t="s">
        <v>1981</v>
      </c>
      <c r="H444" s="445" t="s">
        <v>1984</v>
      </c>
      <c r="I444" s="445" t="s">
        <v>1985</v>
      </c>
      <c r="J444" s="445" t="s">
        <v>2124</v>
      </c>
      <c r="K444" s="445" t="s">
        <v>2125</v>
      </c>
      <c r="L444" t="s">
        <v>3725</v>
      </c>
    </row>
    <row r="445" spans="1:12" x14ac:dyDescent="0.25">
      <c r="A445" s="445" t="s">
        <v>2829</v>
      </c>
      <c r="B445" s="445" t="s">
        <v>1983</v>
      </c>
      <c r="C445" s="445" t="s">
        <v>1979</v>
      </c>
      <c r="D445" s="445" t="s">
        <v>1980</v>
      </c>
      <c r="E445" s="445" t="s">
        <v>1975</v>
      </c>
      <c r="F445" s="445" t="s">
        <v>1976</v>
      </c>
      <c r="G445" s="445" t="s">
        <v>1981</v>
      </c>
      <c r="H445" s="445" t="s">
        <v>1984</v>
      </c>
      <c r="I445" s="445" t="s">
        <v>1985</v>
      </c>
      <c r="J445" s="445" t="s">
        <v>2830</v>
      </c>
      <c r="K445" s="445" t="s">
        <v>2831</v>
      </c>
      <c r="L445" t="s">
        <v>3959</v>
      </c>
    </row>
    <row r="446" spans="1:12" x14ac:dyDescent="0.25">
      <c r="A446" s="445" t="s">
        <v>2293</v>
      </c>
      <c r="B446" s="445" t="s">
        <v>1983</v>
      </c>
      <c r="C446" s="445" t="s">
        <v>1979</v>
      </c>
      <c r="D446" s="445" t="s">
        <v>1980</v>
      </c>
      <c r="E446" s="445" t="s">
        <v>1975</v>
      </c>
      <c r="F446" s="445" t="s">
        <v>1976</v>
      </c>
      <c r="G446" s="445" t="s">
        <v>1981</v>
      </c>
      <c r="H446" s="445" t="s">
        <v>1984</v>
      </c>
      <c r="I446" s="445" t="s">
        <v>1985</v>
      </c>
      <c r="J446" s="445" t="s">
        <v>2294</v>
      </c>
      <c r="K446" s="445" t="s">
        <v>2295</v>
      </c>
      <c r="L446" t="s">
        <v>3781</v>
      </c>
    </row>
    <row r="447" spans="1:12" x14ac:dyDescent="0.25">
      <c r="A447" s="445" t="s">
        <v>3306</v>
      </c>
      <c r="B447" s="445" t="s">
        <v>1983</v>
      </c>
      <c r="C447" s="445" t="s">
        <v>1979</v>
      </c>
      <c r="D447" s="445" t="s">
        <v>1980</v>
      </c>
      <c r="E447" s="445" t="s">
        <v>1975</v>
      </c>
      <c r="F447" s="445" t="s">
        <v>1976</v>
      </c>
      <c r="G447" s="445" t="s">
        <v>1981</v>
      </c>
      <c r="H447" s="445" t="s">
        <v>1984</v>
      </c>
      <c r="I447" s="445" t="s">
        <v>1985</v>
      </c>
      <c r="J447" s="445" t="s">
        <v>3307</v>
      </c>
      <c r="K447" s="445" t="s">
        <v>3308</v>
      </c>
      <c r="L447" t="s">
        <v>4118</v>
      </c>
    </row>
    <row r="448" spans="1:12" x14ac:dyDescent="0.25">
      <c r="A448" s="445" t="s">
        <v>3540</v>
      </c>
      <c r="B448" s="445" t="s">
        <v>1980</v>
      </c>
      <c r="C448" s="445" t="s">
        <v>1979</v>
      </c>
      <c r="D448" s="445" t="s">
        <v>1980</v>
      </c>
      <c r="E448" s="445" t="s">
        <v>1975</v>
      </c>
      <c r="F448" s="445" t="s">
        <v>1976</v>
      </c>
      <c r="G448" s="445" t="s">
        <v>1981</v>
      </c>
      <c r="H448" s="445" t="s">
        <v>1984</v>
      </c>
      <c r="I448" s="445" t="s">
        <v>1985</v>
      </c>
      <c r="J448" s="445" t="s">
        <v>3541</v>
      </c>
      <c r="K448" s="445" t="s">
        <v>3542</v>
      </c>
      <c r="L448" t="s">
        <v>4196</v>
      </c>
    </row>
    <row r="449" spans="1:12" x14ac:dyDescent="0.25">
      <c r="A449" s="445" t="s">
        <v>3654</v>
      </c>
      <c r="B449" s="445" t="s">
        <v>1980</v>
      </c>
      <c r="C449" s="445" t="s">
        <v>1979</v>
      </c>
      <c r="D449" s="445" t="s">
        <v>1980</v>
      </c>
      <c r="E449" s="445" t="s">
        <v>1975</v>
      </c>
      <c r="F449" s="445" t="s">
        <v>1976</v>
      </c>
      <c r="G449" s="445" t="s">
        <v>1981</v>
      </c>
      <c r="H449" s="445" t="s">
        <v>1984</v>
      </c>
      <c r="I449" s="445" t="s">
        <v>1985</v>
      </c>
      <c r="J449" s="445" t="s">
        <v>3655</v>
      </c>
      <c r="K449" s="445" t="s">
        <v>3656</v>
      </c>
      <c r="L449" t="s">
        <v>4234</v>
      </c>
    </row>
    <row r="450" spans="1:12" x14ac:dyDescent="0.25">
      <c r="A450" s="445" t="s">
        <v>3159</v>
      </c>
      <c r="B450" s="445" t="s">
        <v>1983</v>
      </c>
      <c r="C450" s="445" t="s">
        <v>1979</v>
      </c>
      <c r="D450" s="445" t="s">
        <v>1980</v>
      </c>
      <c r="E450" s="445" t="s">
        <v>1975</v>
      </c>
      <c r="F450" s="445" t="s">
        <v>1976</v>
      </c>
      <c r="G450" s="445" t="s">
        <v>1981</v>
      </c>
      <c r="H450" s="445" t="s">
        <v>1984</v>
      </c>
      <c r="I450" s="445" t="s">
        <v>1985</v>
      </c>
      <c r="J450" s="445" t="s">
        <v>3160</v>
      </c>
      <c r="K450" s="445" t="s">
        <v>3161</v>
      </c>
      <c r="L450" t="s">
        <v>4069</v>
      </c>
    </row>
    <row r="451" spans="1:12" x14ac:dyDescent="0.25">
      <c r="A451" s="445" t="s">
        <v>2511</v>
      </c>
      <c r="B451" s="445" t="s">
        <v>1983</v>
      </c>
      <c r="C451" s="445" t="s">
        <v>1979</v>
      </c>
      <c r="D451" s="445" t="s">
        <v>1980</v>
      </c>
      <c r="E451" s="445" t="s">
        <v>1975</v>
      </c>
      <c r="F451" s="445" t="s">
        <v>1976</v>
      </c>
      <c r="G451" s="445" t="s">
        <v>1981</v>
      </c>
      <c r="H451" s="445" t="s">
        <v>1984</v>
      </c>
      <c r="I451" s="445" t="s">
        <v>1985</v>
      </c>
      <c r="J451" s="445" t="s">
        <v>2512</v>
      </c>
      <c r="K451" s="445" t="s">
        <v>2513</v>
      </c>
      <c r="L451" t="s">
        <v>3853</v>
      </c>
    </row>
    <row r="452" spans="1:12" x14ac:dyDescent="0.25">
      <c r="A452" s="445" t="s">
        <v>3486</v>
      </c>
      <c r="B452" s="445" t="s">
        <v>1980</v>
      </c>
      <c r="C452" s="445" t="s">
        <v>1979</v>
      </c>
      <c r="D452" s="445" t="s">
        <v>1980</v>
      </c>
      <c r="E452" s="445" t="s">
        <v>1975</v>
      </c>
      <c r="F452" s="445" t="s">
        <v>1976</v>
      </c>
      <c r="G452" s="445" t="s">
        <v>1981</v>
      </c>
      <c r="H452" s="445" t="s">
        <v>1984</v>
      </c>
      <c r="I452" s="445" t="s">
        <v>1985</v>
      </c>
      <c r="J452" s="445" t="s">
        <v>3487</v>
      </c>
      <c r="K452" s="445" t="s">
        <v>3488</v>
      </c>
      <c r="L452" t="s">
        <v>4178</v>
      </c>
    </row>
    <row r="453" spans="1:12" x14ac:dyDescent="0.25">
      <c r="A453" s="445" t="s">
        <v>3534</v>
      </c>
      <c r="B453" s="445" t="s">
        <v>1980</v>
      </c>
      <c r="C453" s="445" t="s">
        <v>1979</v>
      </c>
      <c r="D453" s="445" t="s">
        <v>1980</v>
      </c>
      <c r="E453" s="445" t="s">
        <v>1975</v>
      </c>
      <c r="F453" s="445" t="s">
        <v>1976</v>
      </c>
      <c r="G453" s="445" t="s">
        <v>1981</v>
      </c>
      <c r="H453" s="445" t="s">
        <v>1984</v>
      </c>
      <c r="I453" s="445" t="s">
        <v>1985</v>
      </c>
      <c r="J453" s="445" t="s">
        <v>3535</v>
      </c>
      <c r="K453" s="445" t="s">
        <v>3536</v>
      </c>
      <c r="L453" t="s">
        <v>4194</v>
      </c>
    </row>
    <row r="454" spans="1:12" x14ac:dyDescent="0.25">
      <c r="A454" s="445" t="s">
        <v>2673</v>
      </c>
      <c r="B454" s="445" t="s">
        <v>1983</v>
      </c>
      <c r="C454" s="445" t="s">
        <v>1979</v>
      </c>
      <c r="D454" s="445" t="s">
        <v>1980</v>
      </c>
      <c r="E454" s="445" t="s">
        <v>1975</v>
      </c>
      <c r="F454" s="445" t="s">
        <v>1976</v>
      </c>
      <c r="G454" s="445" t="s">
        <v>1981</v>
      </c>
      <c r="H454" s="445" t="s">
        <v>1984</v>
      </c>
      <c r="I454" s="445" t="s">
        <v>1985</v>
      </c>
      <c r="J454" s="445" t="s">
        <v>2674</v>
      </c>
      <c r="K454" s="445" t="s">
        <v>2675</v>
      </c>
      <c r="L454" t="s">
        <v>3907</v>
      </c>
    </row>
    <row r="455" spans="1:12" x14ac:dyDescent="0.25">
      <c r="A455" s="445" t="s">
        <v>3456</v>
      </c>
      <c r="B455" s="445" t="s">
        <v>1980</v>
      </c>
      <c r="C455" s="445" t="s">
        <v>1979</v>
      </c>
      <c r="D455" s="445" t="s">
        <v>1980</v>
      </c>
      <c r="E455" s="445" t="s">
        <v>1975</v>
      </c>
      <c r="F455" s="445" t="s">
        <v>1976</v>
      </c>
      <c r="G455" s="445" t="s">
        <v>1981</v>
      </c>
      <c r="H455" s="445" t="s">
        <v>1984</v>
      </c>
      <c r="I455" s="445" t="s">
        <v>1985</v>
      </c>
      <c r="J455" s="445" t="s">
        <v>3457</v>
      </c>
      <c r="K455" s="445" t="s">
        <v>3458</v>
      </c>
      <c r="L455" t="s">
        <v>4168</v>
      </c>
    </row>
    <row r="456" spans="1:12" x14ac:dyDescent="0.25">
      <c r="A456" s="445" t="s">
        <v>3036</v>
      </c>
      <c r="B456" s="445" t="s">
        <v>1983</v>
      </c>
      <c r="C456" s="445" t="s">
        <v>1979</v>
      </c>
      <c r="D456" s="445" t="s">
        <v>1980</v>
      </c>
      <c r="E456" s="445" t="s">
        <v>1975</v>
      </c>
      <c r="F456" s="445" t="s">
        <v>1976</v>
      </c>
      <c r="G456" s="445" t="s">
        <v>1981</v>
      </c>
      <c r="H456" s="445" t="s">
        <v>1984</v>
      </c>
      <c r="I456" s="445" t="s">
        <v>1985</v>
      </c>
      <c r="J456" s="445" t="s">
        <v>3037</v>
      </c>
      <c r="K456" s="445" t="s">
        <v>3038</v>
      </c>
      <c r="L456" t="s">
        <v>4028</v>
      </c>
    </row>
    <row r="457" spans="1:12" x14ac:dyDescent="0.25">
      <c r="A457" s="445" t="s">
        <v>2135</v>
      </c>
      <c r="B457" s="445" t="s">
        <v>1983</v>
      </c>
      <c r="C457" s="445" t="s">
        <v>1979</v>
      </c>
      <c r="D457" s="445" t="s">
        <v>1980</v>
      </c>
      <c r="E457" s="445" t="s">
        <v>1975</v>
      </c>
      <c r="F457" s="445" t="s">
        <v>1976</v>
      </c>
      <c r="G457" s="445" t="s">
        <v>1981</v>
      </c>
      <c r="H457" s="445" t="s">
        <v>1984</v>
      </c>
      <c r="I457" s="445" t="s">
        <v>1985</v>
      </c>
      <c r="J457" s="445" t="s">
        <v>2136</v>
      </c>
      <c r="K457" s="445" t="s">
        <v>2137</v>
      </c>
      <c r="L457" t="s">
        <v>3729</v>
      </c>
    </row>
    <row r="458" spans="1:12" x14ac:dyDescent="0.25">
      <c r="A458" s="445" t="s">
        <v>2661</v>
      </c>
      <c r="B458" s="445" t="s">
        <v>1983</v>
      </c>
      <c r="C458" s="445" t="s">
        <v>1979</v>
      </c>
      <c r="D458" s="445" t="s">
        <v>1980</v>
      </c>
      <c r="E458" s="445" t="s">
        <v>1975</v>
      </c>
      <c r="F458" s="445" t="s">
        <v>1976</v>
      </c>
      <c r="G458" s="445" t="s">
        <v>1981</v>
      </c>
      <c r="H458" s="445" t="s">
        <v>1984</v>
      </c>
      <c r="I458" s="445" t="s">
        <v>1985</v>
      </c>
      <c r="J458" s="445" t="s">
        <v>2662</v>
      </c>
      <c r="K458" s="445" t="s">
        <v>2663</v>
      </c>
      <c r="L458" t="s">
        <v>3903</v>
      </c>
    </row>
    <row r="459" spans="1:12" x14ac:dyDescent="0.25">
      <c r="A459" s="445" t="s">
        <v>2817</v>
      </c>
      <c r="B459" s="445" t="s">
        <v>1983</v>
      </c>
      <c r="C459" s="445" t="s">
        <v>1979</v>
      </c>
      <c r="D459" s="445" t="s">
        <v>1980</v>
      </c>
      <c r="E459" s="445" t="s">
        <v>1975</v>
      </c>
      <c r="F459" s="445" t="s">
        <v>1976</v>
      </c>
      <c r="G459" s="445" t="s">
        <v>1981</v>
      </c>
      <c r="H459" s="445" t="s">
        <v>1984</v>
      </c>
      <c r="I459" s="445" t="s">
        <v>1985</v>
      </c>
      <c r="J459" s="445" t="s">
        <v>2818</v>
      </c>
      <c r="K459" s="445" t="s">
        <v>2819</v>
      </c>
      <c r="L459" t="s">
        <v>3955</v>
      </c>
    </row>
    <row r="460" spans="1:12" x14ac:dyDescent="0.25">
      <c r="A460" s="445" t="s">
        <v>2343</v>
      </c>
      <c r="B460" s="445" t="s">
        <v>1983</v>
      </c>
      <c r="C460" s="445" t="s">
        <v>1979</v>
      </c>
      <c r="D460" s="445" t="s">
        <v>1980</v>
      </c>
      <c r="E460" s="445" t="s">
        <v>1975</v>
      </c>
      <c r="F460" s="445" t="s">
        <v>1976</v>
      </c>
      <c r="G460" s="445" t="s">
        <v>1981</v>
      </c>
      <c r="H460" s="445" t="s">
        <v>1984</v>
      </c>
      <c r="I460" s="445" t="s">
        <v>1985</v>
      </c>
      <c r="J460" s="445" t="s">
        <v>2344</v>
      </c>
      <c r="K460" s="445" t="s">
        <v>2345</v>
      </c>
      <c r="L460" t="s">
        <v>3797</v>
      </c>
    </row>
    <row r="461" spans="1:12" x14ac:dyDescent="0.25">
      <c r="A461" s="445" t="s">
        <v>3180</v>
      </c>
      <c r="B461" s="445" t="s">
        <v>1983</v>
      </c>
      <c r="C461" s="445" t="s">
        <v>1979</v>
      </c>
      <c r="D461" s="445" t="s">
        <v>1980</v>
      </c>
      <c r="E461" s="445" t="s">
        <v>1975</v>
      </c>
      <c r="F461" s="445" t="s">
        <v>1976</v>
      </c>
      <c r="G461" s="445" t="s">
        <v>1981</v>
      </c>
      <c r="H461" s="445" t="s">
        <v>1984</v>
      </c>
      <c r="I461" s="445" t="s">
        <v>1985</v>
      </c>
      <c r="J461" s="445" t="s">
        <v>3181</v>
      </c>
      <c r="K461" s="445" t="s">
        <v>3182</v>
      </c>
      <c r="L461" t="s">
        <v>4076</v>
      </c>
    </row>
    <row r="462" spans="1:12" x14ac:dyDescent="0.25">
      <c r="A462" s="445" t="s">
        <v>2685</v>
      </c>
      <c r="B462" s="445" t="s">
        <v>1983</v>
      </c>
      <c r="C462" s="445" t="s">
        <v>1979</v>
      </c>
      <c r="D462" s="445" t="s">
        <v>1980</v>
      </c>
      <c r="E462" s="445" t="s">
        <v>1975</v>
      </c>
      <c r="F462" s="445" t="s">
        <v>1976</v>
      </c>
      <c r="G462" s="445" t="s">
        <v>1981</v>
      </c>
      <c r="H462" s="445" t="s">
        <v>1984</v>
      </c>
      <c r="I462" s="445" t="s">
        <v>1985</v>
      </c>
      <c r="J462" s="445" t="s">
        <v>2686</v>
      </c>
      <c r="K462" s="445" t="s">
        <v>2687</v>
      </c>
      <c r="L462" t="s">
        <v>3911</v>
      </c>
    </row>
    <row r="463" spans="1:12" x14ac:dyDescent="0.25">
      <c r="A463" s="445" t="s">
        <v>3303</v>
      </c>
      <c r="B463" s="445" t="s">
        <v>1983</v>
      </c>
      <c r="C463" s="445" t="s">
        <v>1979</v>
      </c>
      <c r="D463" s="445" t="s">
        <v>1980</v>
      </c>
      <c r="E463" s="445" t="s">
        <v>1975</v>
      </c>
      <c r="F463" s="445" t="s">
        <v>1976</v>
      </c>
      <c r="G463" s="445" t="s">
        <v>1981</v>
      </c>
      <c r="H463" s="445" t="s">
        <v>1984</v>
      </c>
      <c r="I463" s="445" t="s">
        <v>1985</v>
      </c>
      <c r="J463" s="445" t="s">
        <v>3304</v>
      </c>
      <c r="K463" s="445" t="s">
        <v>3305</v>
      </c>
      <c r="L463" t="s">
        <v>4117</v>
      </c>
    </row>
    <row r="464" spans="1:12" x14ac:dyDescent="0.25">
      <c r="A464" s="445" t="s">
        <v>2610</v>
      </c>
      <c r="B464" s="445" t="s">
        <v>1983</v>
      </c>
      <c r="C464" s="445" t="s">
        <v>1979</v>
      </c>
      <c r="D464" s="445" t="s">
        <v>1980</v>
      </c>
      <c r="E464" s="445" t="s">
        <v>1975</v>
      </c>
      <c r="F464" s="445" t="s">
        <v>1976</v>
      </c>
      <c r="G464" s="445" t="s">
        <v>1981</v>
      </c>
      <c r="H464" s="445" t="s">
        <v>1984</v>
      </c>
      <c r="I464" s="445" t="s">
        <v>1985</v>
      </c>
      <c r="J464" s="445" t="s">
        <v>2611</v>
      </c>
      <c r="K464" s="445" t="s">
        <v>2612</v>
      </c>
      <c r="L464" t="s">
        <v>3886</v>
      </c>
    </row>
    <row r="465" spans="1:12" x14ac:dyDescent="0.25">
      <c r="A465" s="445" t="s">
        <v>2299</v>
      </c>
      <c r="B465" s="445" t="s">
        <v>1983</v>
      </c>
      <c r="C465" s="445" t="s">
        <v>1979</v>
      </c>
      <c r="D465" s="445" t="s">
        <v>1980</v>
      </c>
      <c r="E465" s="445" t="s">
        <v>1975</v>
      </c>
      <c r="F465" s="445" t="s">
        <v>1976</v>
      </c>
      <c r="G465" s="445" t="s">
        <v>1981</v>
      </c>
      <c r="H465" s="445" t="s">
        <v>1984</v>
      </c>
      <c r="I465" s="445" t="s">
        <v>1985</v>
      </c>
      <c r="J465" s="445" t="s">
        <v>2300</v>
      </c>
      <c r="K465" s="445" t="s">
        <v>2301</v>
      </c>
      <c r="L465" t="s">
        <v>3783</v>
      </c>
    </row>
    <row r="466" spans="1:12" x14ac:dyDescent="0.25">
      <c r="A466" s="445" t="s">
        <v>2054</v>
      </c>
      <c r="B466" s="445" t="s">
        <v>1983</v>
      </c>
      <c r="C466" s="445" t="s">
        <v>1979</v>
      </c>
      <c r="D466" s="445" t="s">
        <v>1980</v>
      </c>
      <c r="E466" s="445" t="s">
        <v>1975</v>
      </c>
      <c r="F466" s="445" t="s">
        <v>1976</v>
      </c>
      <c r="G466" s="445" t="s">
        <v>1981</v>
      </c>
      <c r="H466" s="445" t="s">
        <v>1984</v>
      </c>
      <c r="I466" s="445" t="s">
        <v>1985</v>
      </c>
      <c r="J466" s="445" t="s">
        <v>2055</v>
      </c>
      <c r="K466" s="445" t="s">
        <v>2056</v>
      </c>
      <c r="L466" t="s">
        <v>3702</v>
      </c>
    </row>
    <row r="467" spans="1:12" x14ac:dyDescent="0.25">
      <c r="A467" s="445" t="s">
        <v>2141</v>
      </c>
      <c r="B467" s="445" t="s">
        <v>1983</v>
      </c>
      <c r="C467" s="445" t="s">
        <v>1979</v>
      </c>
      <c r="D467" s="445" t="s">
        <v>1980</v>
      </c>
      <c r="E467" s="445" t="s">
        <v>1975</v>
      </c>
      <c r="F467" s="445" t="s">
        <v>1976</v>
      </c>
      <c r="G467" s="445" t="s">
        <v>1981</v>
      </c>
      <c r="H467" s="445" t="s">
        <v>1984</v>
      </c>
      <c r="I467" s="445" t="s">
        <v>1985</v>
      </c>
      <c r="J467" s="445" t="s">
        <v>2142</v>
      </c>
      <c r="K467" s="445" t="s">
        <v>2143</v>
      </c>
      <c r="L467" t="s">
        <v>3731</v>
      </c>
    </row>
    <row r="468" spans="1:12" x14ac:dyDescent="0.25">
      <c r="A468" s="445" t="s">
        <v>2469</v>
      </c>
      <c r="B468" s="445" t="s">
        <v>1983</v>
      </c>
      <c r="C468" s="445" t="s">
        <v>1979</v>
      </c>
      <c r="D468" s="445" t="s">
        <v>1980</v>
      </c>
      <c r="E468" s="445" t="s">
        <v>1975</v>
      </c>
      <c r="F468" s="445" t="s">
        <v>1976</v>
      </c>
      <c r="G468" s="445" t="s">
        <v>1981</v>
      </c>
      <c r="H468" s="445" t="s">
        <v>1984</v>
      </c>
      <c r="I468" s="445" t="s">
        <v>1985</v>
      </c>
      <c r="J468" s="445" t="s">
        <v>2470</v>
      </c>
      <c r="K468" s="445" t="s">
        <v>2471</v>
      </c>
      <c r="L468" t="s">
        <v>3839</v>
      </c>
    </row>
    <row r="469" spans="1:12" x14ac:dyDescent="0.25">
      <c r="A469" s="445" t="s">
        <v>2961</v>
      </c>
      <c r="B469" s="445" t="s">
        <v>1983</v>
      </c>
      <c r="C469" s="445" t="s">
        <v>1979</v>
      </c>
      <c r="D469" s="445" t="s">
        <v>1980</v>
      </c>
      <c r="E469" s="445" t="s">
        <v>1975</v>
      </c>
      <c r="F469" s="445" t="s">
        <v>1976</v>
      </c>
      <c r="G469" s="445" t="s">
        <v>1981</v>
      </c>
      <c r="H469" s="445" t="s">
        <v>1984</v>
      </c>
      <c r="I469" s="445" t="s">
        <v>1985</v>
      </c>
      <c r="J469" s="445" t="s">
        <v>2962</v>
      </c>
      <c r="K469" s="445" t="s">
        <v>2963</v>
      </c>
      <c r="L469" t="s">
        <v>4003</v>
      </c>
    </row>
    <row r="470" spans="1:12" x14ac:dyDescent="0.25">
      <c r="A470" s="445" t="s">
        <v>2649</v>
      </c>
      <c r="B470" s="445" t="s">
        <v>1983</v>
      </c>
      <c r="C470" s="445" t="s">
        <v>1979</v>
      </c>
      <c r="D470" s="445" t="s">
        <v>1980</v>
      </c>
      <c r="E470" s="445" t="s">
        <v>1975</v>
      </c>
      <c r="F470" s="445" t="s">
        <v>1976</v>
      </c>
      <c r="G470" s="445" t="s">
        <v>1981</v>
      </c>
      <c r="H470" s="445" t="s">
        <v>1984</v>
      </c>
      <c r="I470" s="445" t="s">
        <v>1985</v>
      </c>
      <c r="J470" s="445" t="s">
        <v>2650</v>
      </c>
      <c r="K470" s="445" t="s">
        <v>2651</v>
      </c>
      <c r="L470" t="s">
        <v>3899</v>
      </c>
    </row>
    <row r="471" spans="1:12" x14ac:dyDescent="0.25">
      <c r="A471" s="445" t="s">
        <v>2132</v>
      </c>
      <c r="B471" s="445" t="s">
        <v>1983</v>
      </c>
      <c r="C471" s="445" t="s">
        <v>1979</v>
      </c>
      <c r="D471" s="445" t="s">
        <v>1980</v>
      </c>
      <c r="E471" s="445" t="s">
        <v>1975</v>
      </c>
      <c r="F471" s="445" t="s">
        <v>1976</v>
      </c>
      <c r="G471" s="445" t="s">
        <v>1981</v>
      </c>
      <c r="H471" s="445" t="s">
        <v>1984</v>
      </c>
      <c r="I471" s="445" t="s">
        <v>1985</v>
      </c>
      <c r="J471" s="445" t="s">
        <v>2133</v>
      </c>
      <c r="K471" s="445" t="s">
        <v>2134</v>
      </c>
      <c r="L471" t="s">
        <v>3728</v>
      </c>
    </row>
    <row r="472" spans="1:12" x14ac:dyDescent="0.25">
      <c r="A472" s="445" t="s">
        <v>3615</v>
      </c>
      <c r="B472" s="445" t="s">
        <v>1980</v>
      </c>
      <c r="C472" s="445" t="s">
        <v>1979</v>
      </c>
      <c r="D472" s="445" t="s">
        <v>1980</v>
      </c>
      <c r="E472" s="445" t="s">
        <v>1975</v>
      </c>
      <c r="F472" s="445" t="s">
        <v>1976</v>
      </c>
      <c r="G472" s="445" t="s">
        <v>1981</v>
      </c>
      <c r="H472" s="445" t="s">
        <v>1984</v>
      </c>
      <c r="I472" s="445" t="s">
        <v>1985</v>
      </c>
      <c r="J472" s="445" t="s">
        <v>3616</v>
      </c>
      <c r="K472" s="445" t="s">
        <v>3617</v>
      </c>
      <c r="L472" t="s">
        <v>4221</v>
      </c>
    </row>
    <row r="473" spans="1:12" x14ac:dyDescent="0.25">
      <c r="A473" s="445" t="s">
        <v>3024</v>
      </c>
      <c r="B473" s="445" t="s">
        <v>1983</v>
      </c>
      <c r="C473" s="445" t="s">
        <v>1979</v>
      </c>
      <c r="D473" s="445" t="s">
        <v>1980</v>
      </c>
      <c r="E473" s="445" t="s">
        <v>1975</v>
      </c>
      <c r="F473" s="445" t="s">
        <v>1976</v>
      </c>
      <c r="G473" s="445" t="s">
        <v>1981</v>
      </c>
      <c r="H473" s="445" t="s">
        <v>1984</v>
      </c>
      <c r="I473" s="445" t="s">
        <v>1985</v>
      </c>
      <c r="J473" s="445" t="s">
        <v>3025</v>
      </c>
      <c r="K473" s="445" t="s">
        <v>3026</v>
      </c>
      <c r="L473" t="s">
        <v>4024</v>
      </c>
    </row>
    <row r="474" spans="1:12" x14ac:dyDescent="0.25">
      <c r="A474" s="445" t="s">
        <v>2859</v>
      </c>
      <c r="B474" s="445" t="s">
        <v>1983</v>
      </c>
      <c r="C474" s="445" t="s">
        <v>1979</v>
      </c>
      <c r="D474" s="445" t="s">
        <v>1980</v>
      </c>
      <c r="E474" s="445" t="s">
        <v>1975</v>
      </c>
      <c r="F474" s="445" t="s">
        <v>1976</v>
      </c>
      <c r="G474" s="445" t="s">
        <v>1981</v>
      </c>
      <c r="H474" s="445" t="s">
        <v>1984</v>
      </c>
      <c r="I474" s="445" t="s">
        <v>1985</v>
      </c>
      <c r="J474" s="445" t="s">
        <v>2860</v>
      </c>
      <c r="K474" s="445" t="s">
        <v>2861</v>
      </c>
      <c r="L474" t="s">
        <v>3969</v>
      </c>
    </row>
    <row r="475" spans="1:12" x14ac:dyDescent="0.25">
      <c r="A475" s="445" t="s">
        <v>3510</v>
      </c>
      <c r="B475" s="445" t="s">
        <v>1980</v>
      </c>
      <c r="C475" s="445" t="s">
        <v>1979</v>
      </c>
      <c r="D475" s="445" t="s">
        <v>1980</v>
      </c>
      <c r="E475" s="445" t="s">
        <v>1975</v>
      </c>
      <c r="F475" s="445" t="s">
        <v>1976</v>
      </c>
      <c r="G475" s="445" t="s">
        <v>1981</v>
      </c>
      <c r="H475" s="445" t="s">
        <v>1984</v>
      </c>
      <c r="I475" s="445" t="s">
        <v>1985</v>
      </c>
      <c r="J475" s="445" t="s">
        <v>3511</v>
      </c>
      <c r="K475" s="445" t="s">
        <v>3512</v>
      </c>
      <c r="L475" t="s">
        <v>4186</v>
      </c>
    </row>
    <row r="476" spans="1:12" x14ac:dyDescent="0.25">
      <c r="A476" s="445" t="s">
        <v>2205</v>
      </c>
      <c r="B476" s="445" t="s">
        <v>1983</v>
      </c>
      <c r="C476" s="445" t="s">
        <v>1979</v>
      </c>
      <c r="D476" s="445" t="s">
        <v>1980</v>
      </c>
      <c r="E476" s="445" t="s">
        <v>1975</v>
      </c>
      <c r="F476" s="445" t="s">
        <v>1976</v>
      </c>
      <c r="G476" s="445" t="s">
        <v>1981</v>
      </c>
      <c r="H476" s="445" t="s">
        <v>1984</v>
      </c>
      <c r="I476" s="445" t="s">
        <v>2206</v>
      </c>
      <c r="J476" s="445" t="s">
        <v>2207</v>
      </c>
      <c r="K476" s="445" t="s">
        <v>2208</v>
      </c>
      <c r="L476" t="s">
        <v>3752</v>
      </c>
    </row>
    <row r="477" spans="1:12" x14ac:dyDescent="0.25">
      <c r="A477" s="445" t="s">
        <v>3075</v>
      </c>
      <c r="B477" s="445" t="s">
        <v>1983</v>
      </c>
      <c r="C477" s="445" t="s">
        <v>1979</v>
      </c>
      <c r="D477" s="445" t="s">
        <v>1980</v>
      </c>
      <c r="E477" s="445" t="s">
        <v>1975</v>
      </c>
      <c r="F477" s="445" t="s">
        <v>1976</v>
      </c>
      <c r="G477" s="445" t="s">
        <v>1981</v>
      </c>
      <c r="H477" s="445" t="s">
        <v>1984</v>
      </c>
      <c r="I477" s="445" t="s">
        <v>1985</v>
      </c>
      <c r="J477" s="445" t="s">
        <v>3076</v>
      </c>
      <c r="K477" s="445" t="s">
        <v>3077</v>
      </c>
      <c r="L477" t="s">
        <v>4041</v>
      </c>
    </row>
    <row r="478" spans="1:12" x14ac:dyDescent="0.25">
      <c r="A478" s="445" t="s">
        <v>2844</v>
      </c>
      <c r="B478" s="445" t="s">
        <v>1983</v>
      </c>
      <c r="C478" s="445" t="s">
        <v>1979</v>
      </c>
      <c r="D478" s="445" t="s">
        <v>1980</v>
      </c>
      <c r="E478" s="445" t="s">
        <v>1975</v>
      </c>
      <c r="F478" s="445" t="s">
        <v>1976</v>
      </c>
      <c r="G478" s="445" t="s">
        <v>1981</v>
      </c>
      <c r="H478" s="445" t="s">
        <v>1984</v>
      </c>
      <c r="I478" s="445" t="s">
        <v>1985</v>
      </c>
      <c r="J478" s="445" t="s">
        <v>2845</v>
      </c>
      <c r="K478" s="445" t="s">
        <v>2846</v>
      </c>
      <c r="L478" t="s">
        <v>3964</v>
      </c>
    </row>
    <row r="479" spans="1:12" x14ac:dyDescent="0.25">
      <c r="A479" s="445" t="s">
        <v>3351</v>
      </c>
      <c r="B479" s="445" t="s">
        <v>1983</v>
      </c>
      <c r="C479" s="445" t="s">
        <v>1979</v>
      </c>
      <c r="D479" s="445" t="s">
        <v>1980</v>
      </c>
      <c r="E479" s="445" t="s">
        <v>1975</v>
      </c>
      <c r="F479" s="445" t="s">
        <v>1976</v>
      </c>
      <c r="G479" s="445" t="s">
        <v>1981</v>
      </c>
      <c r="H479" s="445" t="s">
        <v>1984</v>
      </c>
      <c r="I479" s="445" t="s">
        <v>1985</v>
      </c>
      <c r="J479" s="445" t="s">
        <v>3352</v>
      </c>
      <c r="K479" s="445" t="s">
        <v>3353</v>
      </c>
      <c r="L479" t="s">
        <v>4133</v>
      </c>
    </row>
    <row r="480" spans="1:12" x14ac:dyDescent="0.25">
      <c r="A480" s="445" t="s">
        <v>3642</v>
      </c>
      <c r="B480" s="445" t="s">
        <v>1980</v>
      </c>
      <c r="C480" s="445" t="s">
        <v>1979</v>
      </c>
      <c r="D480" s="445" t="s">
        <v>1980</v>
      </c>
      <c r="E480" s="445" t="s">
        <v>1975</v>
      </c>
      <c r="F480" s="445" t="s">
        <v>1976</v>
      </c>
      <c r="G480" s="445" t="s">
        <v>1981</v>
      </c>
      <c r="H480" s="445" t="s">
        <v>1984</v>
      </c>
      <c r="I480" s="445" t="s">
        <v>1985</v>
      </c>
      <c r="J480" s="445" t="s">
        <v>3643</v>
      </c>
      <c r="K480" s="445" t="s">
        <v>3644</v>
      </c>
      <c r="L480" t="s">
        <v>4230</v>
      </c>
    </row>
    <row r="481" spans="1:12" x14ac:dyDescent="0.25">
      <c r="A481" s="445" t="s">
        <v>3276</v>
      </c>
      <c r="B481" s="445" t="s">
        <v>1983</v>
      </c>
      <c r="C481" s="445" t="s">
        <v>1979</v>
      </c>
      <c r="D481" s="445" t="s">
        <v>1980</v>
      </c>
      <c r="E481" s="445" t="s">
        <v>1975</v>
      </c>
      <c r="F481" s="445" t="s">
        <v>1976</v>
      </c>
      <c r="G481" s="445" t="s">
        <v>1981</v>
      </c>
      <c r="H481" s="445" t="s">
        <v>1984</v>
      </c>
      <c r="I481" s="445" t="s">
        <v>1985</v>
      </c>
      <c r="J481" s="445" t="s">
        <v>3277</v>
      </c>
      <c r="K481" s="445" t="s">
        <v>3278</v>
      </c>
      <c r="L481" t="s">
        <v>4108</v>
      </c>
    </row>
    <row r="482" spans="1:12" x14ac:dyDescent="0.25">
      <c r="A482" s="445" t="s">
        <v>2964</v>
      </c>
      <c r="B482" s="445" t="s">
        <v>1983</v>
      </c>
      <c r="C482" s="445" t="s">
        <v>1979</v>
      </c>
      <c r="D482" s="445" t="s">
        <v>1980</v>
      </c>
      <c r="E482" s="445" t="s">
        <v>1975</v>
      </c>
      <c r="F482" s="445" t="s">
        <v>1976</v>
      </c>
      <c r="G482" s="445" t="s">
        <v>1981</v>
      </c>
      <c r="H482" s="445" t="s">
        <v>1984</v>
      </c>
      <c r="I482" s="445" t="s">
        <v>1985</v>
      </c>
      <c r="J482" s="445" t="s">
        <v>2965</v>
      </c>
      <c r="K482" s="445" t="s">
        <v>2966</v>
      </c>
      <c r="L482" t="s">
        <v>4004</v>
      </c>
    </row>
    <row r="483" spans="1:12" x14ac:dyDescent="0.25">
      <c r="A483" s="445" t="s">
        <v>2021</v>
      </c>
      <c r="B483" s="445" t="s">
        <v>1983</v>
      </c>
      <c r="C483" s="445" t="s">
        <v>1979</v>
      </c>
      <c r="D483" s="445" t="s">
        <v>1980</v>
      </c>
      <c r="E483" s="445" t="s">
        <v>1975</v>
      </c>
      <c r="F483" s="445" t="s">
        <v>1976</v>
      </c>
      <c r="G483" s="445" t="s">
        <v>1981</v>
      </c>
      <c r="H483" s="445" t="s">
        <v>1984</v>
      </c>
      <c r="I483" s="445" t="s">
        <v>1985</v>
      </c>
      <c r="J483" s="445" t="s">
        <v>2022</v>
      </c>
      <c r="K483" s="445" t="s">
        <v>2023</v>
      </c>
      <c r="L483" t="s">
        <v>3691</v>
      </c>
    </row>
    <row r="484" spans="1:12" x14ac:dyDescent="0.25">
      <c r="A484" s="445" t="s">
        <v>2562</v>
      </c>
      <c r="B484" s="445" t="s">
        <v>1983</v>
      </c>
      <c r="C484" s="445" t="s">
        <v>1979</v>
      </c>
      <c r="D484" s="445" t="s">
        <v>1980</v>
      </c>
      <c r="E484" s="445" t="s">
        <v>1975</v>
      </c>
      <c r="F484" s="445" t="s">
        <v>1976</v>
      </c>
      <c r="G484" s="445" t="s">
        <v>1981</v>
      </c>
      <c r="H484" s="445" t="s">
        <v>1984</v>
      </c>
      <c r="I484" s="445" t="s">
        <v>1985</v>
      </c>
      <c r="J484" s="445" t="s">
        <v>2563</v>
      </c>
      <c r="K484" s="445" t="s">
        <v>2564</v>
      </c>
      <c r="L484" t="s">
        <v>3870</v>
      </c>
    </row>
    <row r="485" spans="1:12" x14ac:dyDescent="0.25">
      <c r="A485" s="445" t="s">
        <v>2442</v>
      </c>
      <c r="B485" s="445" t="s">
        <v>1983</v>
      </c>
      <c r="C485" s="445" t="s">
        <v>1979</v>
      </c>
      <c r="D485" s="445" t="s">
        <v>1980</v>
      </c>
      <c r="E485" s="445" t="s">
        <v>1975</v>
      </c>
      <c r="F485" s="445" t="s">
        <v>1976</v>
      </c>
      <c r="G485" s="445" t="s">
        <v>1981</v>
      </c>
      <c r="H485" s="445" t="s">
        <v>1984</v>
      </c>
      <c r="I485" s="445" t="s">
        <v>1985</v>
      </c>
      <c r="J485" s="445" t="s">
        <v>2443</v>
      </c>
      <c r="K485" s="445" t="s">
        <v>2444</v>
      </c>
      <c r="L485" t="s">
        <v>3830</v>
      </c>
    </row>
    <row r="486" spans="1:12" x14ac:dyDescent="0.25">
      <c r="A486" s="445" t="s">
        <v>2033</v>
      </c>
      <c r="B486" s="445" t="s">
        <v>1983</v>
      </c>
      <c r="C486" s="445" t="s">
        <v>1979</v>
      </c>
      <c r="D486" s="445" t="s">
        <v>1980</v>
      </c>
      <c r="E486" s="445" t="s">
        <v>1975</v>
      </c>
      <c r="F486" s="445" t="s">
        <v>1976</v>
      </c>
      <c r="G486" s="445" t="s">
        <v>1981</v>
      </c>
      <c r="H486" s="445" t="s">
        <v>1984</v>
      </c>
      <c r="I486" s="445" t="s">
        <v>1985</v>
      </c>
      <c r="J486" s="445" t="s">
        <v>2034</v>
      </c>
      <c r="K486" s="445" t="s">
        <v>2035</v>
      </c>
      <c r="L486" t="s">
        <v>3695</v>
      </c>
    </row>
    <row r="487" spans="1:12" x14ac:dyDescent="0.25">
      <c r="A487" s="445" t="s">
        <v>2787</v>
      </c>
      <c r="B487" s="445" t="s">
        <v>1983</v>
      </c>
      <c r="C487" s="445" t="s">
        <v>1979</v>
      </c>
      <c r="D487" s="445" t="s">
        <v>1980</v>
      </c>
      <c r="E487" s="445" t="s">
        <v>1975</v>
      </c>
      <c r="F487" s="445" t="s">
        <v>1976</v>
      </c>
      <c r="G487" s="445" t="s">
        <v>1981</v>
      </c>
      <c r="H487" s="445" t="s">
        <v>1984</v>
      </c>
      <c r="I487" s="445" t="s">
        <v>1985</v>
      </c>
      <c r="J487" s="445" t="s">
        <v>2788</v>
      </c>
      <c r="K487" s="445" t="s">
        <v>2789</v>
      </c>
      <c r="L487" t="s">
        <v>3945</v>
      </c>
    </row>
    <row r="488" spans="1:12" x14ac:dyDescent="0.25">
      <c r="A488" s="445" t="s">
        <v>3234</v>
      </c>
      <c r="B488" s="445" t="s">
        <v>1983</v>
      </c>
      <c r="C488" s="445" t="s">
        <v>1979</v>
      </c>
      <c r="D488" s="445" t="s">
        <v>1980</v>
      </c>
      <c r="E488" s="445" t="s">
        <v>1975</v>
      </c>
      <c r="F488" s="445" t="s">
        <v>1976</v>
      </c>
      <c r="G488" s="445" t="s">
        <v>1981</v>
      </c>
      <c r="H488" s="445" t="s">
        <v>1984</v>
      </c>
      <c r="I488" s="445" t="s">
        <v>1985</v>
      </c>
      <c r="J488" s="445" t="s">
        <v>3235</v>
      </c>
      <c r="K488" s="445" t="s">
        <v>3236</v>
      </c>
      <c r="L488" t="s">
        <v>4094</v>
      </c>
    </row>
    <row r="489" spans="1:12" x14ac:dyDescent="0.25">
      <c r="A489" s="445" t="s">
        <v>2415</v>
      </c>
      <c r="B489" s="445" t="s">
        <v>1983</v>
      </c>
      <c r="C489" s="445" t="s">
        <v>1979</v>
      </c>
      <c r="D489" s="445" t="s">
        <v>1980</v>
      </c>
      <c r="E489" s="445" t="s">
        <v>1975</v>
      </c>
      <c r="F489" s="445" t="s">
        <v>1976</v>
      </c>
      <c r="G489" s="445" t="s">
        <v>1981</v>
      </c>
      <c r="H489" s="445" t="s">
        <v>1984</v>
      </c>
      <c r="I489" s="445" t="s">
        <v>1985</v>
      </c>
      <c r="J489" s="445" t="s">
        <v>2416</v>
      </c>
      <c r="K489" s="445" t="s">
        <v>2417</v>
      </c>
      <c r="L489" t="s">
        <v>3821</v>
      </c>
    </row>
    <row r="490" spans="1:12" x14ac:dyDescent="0.25">
      <c r="A490" s="445" t="s">
        <v>2102</v>
      </c>
      <c r="B490" s="445" t="s">
        <v>1983</v>
      </c>
      <c r="C490" s="445" t="s">
        <v>1979</v>
      </c>
      <c r="D490" s="445" t="s">
        <v>1980</v>
      </c>
      <c r="E490" s="445" t="s">
        <v>1975</v>
      </c>
      <c r="F490" s="445" t="s">
        <v>1976</v>
      </c>
      <c r="G490" s="445" t="s">
        <v>1981</v>
      </c>
      <c r="H490" s="445" t="s">
        <v>1984</v>
      </c>
      <c r="I490" s="445" t="s">
        <v>1985</v>
      </c>
      <c r="J490" s="445" t="s">
        <v>2103</v>
      </c>
      <c r="K490" s="445" t="s">
        <v>2104</v>
      </c>
      <c r="L490" t="s">
        <v>3718</v>
      </c>
    </row>
    <row r="491" spans="1:12" x14ac:dyDescent="0.25">
      <c r="A491" s="445" t="s">
        <v>2742</v>
      </c>
      <c r="B491" s="445" t="s">
        <v>1983</v>
      </c>
      <c r="C491" s="445" t="s">
        <v>1979</v>
      </c>
      <c r="D491" s="445" t="s">
        <v>1980</v>
      </c>
      <c r="E491" s="445" t="s">
        <v>1975</v>
      </c>
      <c r="F491" s="445" t="s">
        <v>1976</v>
      </c>
      <c r="G491" s="445" t="s">
        <v>1981</v>
      </c>
      <c r="H491" s="445" t="s">
        <v>1984</v>
      </c>
      <c r="I491" s="445" t="s">
        <v>1985</v>
      </c>
      <c r="J491" s="445" t="s">
        <v>2743</v>
      </c>
      <c r="K491" s="445" t="s">
        <v>2744</v>
      </c>
      <c r="L491" t="s">
        <v>3930</v>
      </c>
    </row>
    <row r="492" spans="1:12" x14ac:dyDescent="0.25">
      <c r="A492" s="445" t="s">
        <v>3327</v>
      </c>
      <c r="B492" s="445" t="s">
        <v>1983</v>
      </c>
      <c r="C492" s="445" t="s">
        <v>1979</v>
      </c>
      <c r="D492" s="445" t="s">
        <v>1980</v>
      </c>
      <c r="E492" s="445" t="s">
        <v>1975</v>
      </c>
      <c r="F492" s="445" t="s">
        <v>1976</v>
      </c>
      <c r="G492" s="445" t="s">
        <v>1981</v>
      </c>
      <c r="H492" s="445" t="s">
        <v>1984</v>
      </c>
      <c r="I492" s="445" t="s">
        <v>1985</v>
      </c>
      <c r="J492" s="445" t="s">
        <v>3328</v>
      </c>
      <c r="K492" s="445" t="s">
        <v>3329</v>
      </c>
      <c r="L492" t="s">
        <v>4125</v>
      </c>
    </row>
    <row r="493" spans="1:12" x14ac:dyDescent="0.25">
      <c r="A493" s="445" t="s">
        <v>2529</v>
      </c>
      <c r="B493" s="445" t="s">
        <v>1983</v>
      </c>
      <c r="C493" s="445" t="s">
        <v>1979</v>
      </c>
      <c r="D493" s="445" t="s">
        <v>1980</v>
      </c>
      <c r="E493" s="445" t="s">
        <v>1975</v>
      </c>
      <c r="F493" s="445" t="s">
        <v>1976</v>
      </c>
      <c r="G493" s="445" t="s">
        <v>1981</v>
      </c>
      <c r="H493" s="445" t="s">
        <v>1984</v>
      </c>
      <c r="I493" s="445" t="s">
        <v>1985</v>
      </c>
      <c r="J493" s="445" t="s">
        <v>2530</v>
      </c>
      <c r="K493" s="445" t="s">
        <v>2531</v>
      </c>
      <c r="L493" t="s">
        <v>3859</v>
      </c>
    </row>
    <row r="494" spans="1:12" x14ac:dyDescent="0.25">
      <c r="A494" s="445" t="s">
        <v>2006</v>
      </c>
      <c r="B494" s="445" t="s">
        <v>1983</v>
      </c>
      <c r="C494" s="445" t="s">
        <v>1979</v>
      </c>
      <c r="D494" s="445" t="s">
        <v>1980</v>
      </c>
      <c r="E494" s="445" t="s">
        <v>1975</v>
      </c>
      <c r="F494" s="445" t="s">
        <v>1976</v>
      </c>
      <c r="G494" s="445" t="s">
        <v>1981</v>
      </c>
      <c r="H494" s="445" t="s">
        <v>1984</v>
      </c>
      <c r="I494" s="445" t="s">
        <v>1985</v>
      </c>
      <c r="J494" s="445" t="s">
        <v>2007</v>
      </c>
      <c r="K494" s="445" t="s">
        <v>2008</v>
      </c>
      <c r="L494" t="s">
        <v>3686</v>
      </c>
    </row>
    <row r="495" spans="1:12" x14ac:dyDescent="0.25">
      <c r="A495" s="445" t="s">
        <v>3027</v>
      </c>
      <c r="B495" s="445" t="s">
        <v>1983</v>
      </c>
      <c r="C495" s="445" t="s">
        <v>1979</v>
      </c>
      <c r="D495" s="445" t="s">
        <v>1980</v>
      </c>
      <c r="E495" s="445" t="s">
        <v>1975</v>
      </c>
      <c r="F495" s="445" t="s">
        <v>1976</v>
      </c>
      <c r="G495" s="445" t="s">
        <v>1981</v>
      </c>
      <c r="H495" s="445" t="s">
        <v>1984</v>
      </c>
      <c r="I495" s="445" t="s">
        <v>1985</v>
      </c>
      <c r="J495" s="445" t="s">
        <v>3028</v>
      </c>
      <c r="K495" s="445" t="s">
        <v>3029</v>
      </c>
      <c r="L495" t="s">
        <v>4025</v>
      </c>
    </row>
    <row r="496" spans="1:12" x14ac:dyDescent="0.25">
      <c r="A496" s="445" t="s">
        <v>2958</v>
      </c>
      <c r="B496" s="445" t="s">
        <v>1983</v>
      </c>
      <c r="C496" s="445" t="s">
        <v>1979</v>
      </c>
      <c r="D496" s="445" t="s">
        <v>1980</v>
      </c>
      <c r="E496" s="445" t="s">
        <v>1975</v>
      </c>
      <c r="F496" s="445" t="s">
        <v>1976</v>
      </c>
      <c r="G496" s="445" t="s">
        <v>1981</v>
      </c>
      <c r="H496" s="445" t="s">
        <v>1984</v>
      </c>
      <c r="I496" s="445" t="s">
        <v>1985</v>
      </c>
      <c r="J496" s="445" t="s">
        <v>2959</v>
      </c>
      <c r="K496" s="445" t="s">
        <v>2960</v>
      </c>
      <c r="L496" t="s">
        <v>4002</v>
      </c>
    </row>
    <row r="497" spans="1:12" x14ac:dyDescent="0.25">
      <c r="A497" s="445" t="s">
        <v>3045</v>
      </c>
      <c r="B497" s="445" t="s">
        <v>1983</v>
      </c>
      <c r="C497" s="445" t="s">
        <v>1979</v>
      </c>
      <c r="D497" s="445" t="s">
        <v>1980</v>
      </c>
      <c r="E497" s="445" t="s">
        <v>1975</v>
      </c>
      <c r="F497" s="445" t="s">
        <v>1976</v>
      </c>
      <c r="G497" s="445" t="s">
        <v>1981</v>
      </c>
      <c r="H497" s="445" t="s">
        <v>1984</v>
      </c>
      <c r="I497" s="445" t="s">
        <v>1985</v>
      </c>
      <c r="J497" s="445" t="s">
        <v>3046</v>
      </c>
      <c r="K497" s="445" t="s">
        <v>3047</v>
      </c>
      <c r="L497" t="s">
        <v>4031</v>
      </c>
    </row>
    <row r="498" spans="1:12" x14ac:dyDescent="0.25">
      <c r="A498" s="445" t="s">
        <v>3162</v>
      </c>
      <c r="B498" s="445" t="s">
        <v>1983</v>
      </c>
      <c r="C498" s="445" t="s">
        <v>1979</v>
      </c>
      <c r="D498" s="445" t="s">
        <v>1980</v>
      </c>
      <c r="E498" s="445" t="s">
        <v>1975</v>
      </c>
      <c r="F498" s="445" t="s">
        <v>1976</v>
      </c>
      <c r="G498" s="445" t="s">
        <v>1981</v>
      </c>
      <c r="H498" s="445" t="s">
        <v>1984</v>
      </c>
      <c r="I498" s="445" t="s">
        <v>1985</v>
      </c>
      <c r="J498" s="445" t="s">
        <v>3163</v>
      </c>
      <c r="K498" s="445" t="s">
        <v>3164</v>
      </c>
      <c r="L498" t="s">
        <v>4070</v>
      </c>
    </row>
    <row r="499" spans="1:12" x14ac:dyDescent="0.25">
      <c r="A499" s="445" t="s">
        <v>3405</v>
      </c>
      <c r="B499" s="445" t="s">
        <v>1983</v>
      </c>
      <c r="C499" s="445" t="s">
        <v>1979</v>
      </c>
      <c r="D499" s="445" t="s">
        <v>1980</v>
      </c>
      <c r="E499" s="445" t="s">
        <v>1975</v>
      </c>
      <c r="F499" s="445" t="s">
        <v>1976</v>
      </c>
      <c r="G499" s="445" t="s">
        <v>1981</v>
      </c>
      <c r="H499" s="445" t="s">
        <v>1984</v>
      </c>
      <c r="I499" s="445" t="s">
        <v>1985</v>
      </c>
      <c r="J499" s="445" t="s">
        <v>3406</v>
      </c>
      <c r="K499" s="445" t="s">
        <v>3407</v>
      </c>
      <c r="L499" t="s">
        <v>4151</v>
      </c>
    </row>
    <row r="500" spans="1:12" x14ac:dyDescent="0.25">
      <c r="A500" s="445" t="s">
        <v>3660</v>
      </c>
      <c r="B500" s="445" t="s">
        <v>1980</v>
      </c>
      <c r="C500" s="445" t="s">
        <v>1979</v>
      </c>
      <c r="D500" s="445" t="s">
        <v>1980</v>
      </c>
      <c r="E500" s="445" t="s">
        <v>1975</v>
      </c>
      <c r="F500" s="445" t="s">
        <v>1976</v>
      </c>
      <c r="G500" s="445" t="s">
        <v>1981</v>
      </c>
      <c r="H500" s="445" t="s">
        <v>1984</v>
      </c>
      <c r="I500" s="445" t="s">
        <v>1985</v>
      </c>
      <c r="J500" s="445" t="s">
        <v>3661</v>
      </c>
      <c r="K500" s="445" t="s">
        <v>3662</v>
      </c>
      <c r="L500" t="s">
        <v>4236</v>
      </c>
    </row>
    <row r="501" spans="1:12" x14ac:dyDescent="0.25">
      <c r="A501" s="445" t="s">
        <v>3069</v>
      </c>
      <c r="B501" s="445" t="s">
        <v>1983</v>
      </c>
      <c r="C501" s="445" t="s">
        <v>1979</v>
      </c>
      <c r="D501" s="445" t="s">
        <v>1980</v>
      </c>
      <c r="E501" s="445" t="s">
        <v>1975</v>
      </c>
      <c r="F501" s="445" t="s">
        <v>1976</v>
      </c>
      <c r="G501" s="445" t="s">
        <v>1981</v>
      </c>
      <c r="H501" s="445" t="s">
        <v>1984</v>
      </c>
      <c r="I501" s="445" t="s">
        <v>1985</v>
      </c>
      <c r="J501" s="445" t="s">
        <v>3070</v>
      </c>
      <c r="K501" s="445" t="s">
        <v>3071</v>
      </c>
      <c r="L501" t="s">
        <v>4039</v>
      </c>
    </row>
    <row r="502" spans="1:12" x14ac:dyDescent="0.25">
      <c r="A502" s="445" t="s">
        <v>2394</v>
      </c>
      <c r="B502" s="445" t="s">
        <v>1983</v>
      </c>
      <c r="C502" s="445" t="s">
        <v>1979</v>
      </c>
      <c r="D502" s="445" t="s">
        <v>1980</v>
      </c>
      <c r="E502" s="445" t="s">
        <v>1975</v>
      </c>
      <c r="F502" s="445" t="s">
        <v>1976</v>
      </c>
      <c r="G502" s="445" t="s">
        <v>1981</v>
      </c>
      <c r="H502" s="445" t="s">
        <v>1984</v>
      </c>
      <c r="I502" s="445" t="s">
        <v>1985</v>
      </c>
      <c r="J502" s="445" t="s">
        <v>2395</v>
      </c>
      <c r="K502" s="445" t="s">
        <v>2396</v>
      </c>
      <c r="L502" t="s">
        <v>3814</v>
      </c>
    </row>
    <row r="503" spans="1:12" x14ac:dyDescent="0.25">
      <c r="A503" s="445" t="s">
        <v>2215</v>
      </c>
      <c r="B503" s="445" t="s">
        <v>1983</v>
      </c>
      <c r="C503" s="445" t="s">
        <v>1979</v>
      </c>
      <c r="D503" s="445" t="s">
        <v>1980</v>
      </c>
      <c r="E503" s="445" t="s">
        <v>1975</v>
      </c>
      <c r="F503" s="445" t="s">
        <v>1976</v>
      </c>
      <c r="G503" s="445" t="s">
        <v>1981</v>
      </c>
      <c r="H503" s="445" t="s">
        <v>1984</v>
      </c>
      <c r="I503" s="445" t="s">
        <v>1985</v>
      </c>
      <c r="J503" s="445" t="s">
        <v>2216</v>
      </c>
      <c r="K503" s="445" t="s">
        <v>2217</v>
      </c>
      <c r="L503" t="s">
        <v>3755</v>
      </c>
    </row>
    <row r="504" spans="1:12" x14ac:dyDescent="0.25">
      <c r="A504" s="445" t="s">
        <v>2994</v>
      </c>
      <c r="B504" s="445" t="s">
        <v>1983</v>
      </c>
      <c r="C504" s="445" t="s">
        <v>1979</v>
      </c>
      <c r="D504" s="445" t="s">
        <v>1980</v>
      </c>
      <c r="E504" s="445" t="s">
        <v>1975</v>
      </c>
      <c r="F504" s="445" t="s">
        <v>1976</v>
      </c>
      <c r="G504" s="445" t="s">
        <v>1981</v>
      </c>
      <c r="H504" s="445" t="s">
        <v>1984</v>
      </c>
      <c r="I504" s="445" t="s">
        <v>1985</v>
      </c>
      <c r="J504" s="445" t="s">
        <v>2995</v>
      </c>
      <c r="K504" s="445" t="s">
        <v>2996</v>
      </c>
      <c r="L504" t="s">
        <v>4014</v>
      </c>
    </row>
    <row r="505" spans="1:12" x14ac:dyDescent="0.25">
      <c r="A505" s="445" t="s">
        <v>3282</v>
      </c>
      <c r="B505" s="445" t="s">
        <v>1983</v>
      </c>
      <c r="C505" s="445" t="s">
        <v>1979</v>
      </c>
      <c r="D505" s="445" t="s">
        <v>1980</v>
      </c>
      <c r="E505" s="445" t="s">
        <v>1975</v>
      </c>
      <c r="F505" s="445" t="s">
        <v>1976</v>
      </c>
      <c r="G505" s="445" t="s">
        <v>1981</v>
      </c>
      <c r="H505" s="445" t="s">
        <v>1984</v>
      </c>
      <c r="I505" s="445" t="s">
        <v>1985</v>
      </c>
      <c r="J505" s="445" t="s">
        <v>3283</v>
      </c>
      <c r="K505" s="445" t="s">
        <v>3284</v>
      </c>
      <c r="L505" t="s">
        <v>4110</v>
      </c>
    </row>
    <row r="506" spans="1:12" x14ac:dyDescent="0.25">
      <c r="A506" s="445" t="s">
        <v>2242</v>
      </c>
      <c r="B506" s="445" t="s">
        <v>1983</v>
      </c>
      <c r="C506" s="445" t="s">
        <v>1979</v>
      </c>
      <c r="D506" s="445" t="s">
        <v>1980</v>
      </c>
      <c r="E506" s="445" t="s">
        <v>1975</v>
      </c>
      <c r="F506" s="445" t="s">
        <v>1976</v>
      </c>
      <c r="G506" s="445" t="s">
        <v>1981</v>
      </c>
      <c r="H506" s="445" t="s">
        <v>1984</v>
      </c>
      <c r="I506" s="445" t="s">
        <v>1985</v>
      </c>
      <c r="J506" s="445" t="s">
        <v>2243</v>
      </c>
      <c r="K506" s="445" t="s">
        <v>2244</v>
      </c>
      <c r="L506" t="s">
        <v>3764</v>
      </c>
    </row>
    <row r="507" spans="1:12" x14ac:dyDescent="0.25">
      <c r="A507" s="445" t="s">
        <v>3468</v>
      </c>
      <c r="B507" s="445" t="s">
        <v>1980</v>
      </c>
      <c r="C507" s="445" t="s">
        <v>1979</v>
      </c>
      <c r="D507" s="445" t="s">
        <v>1980</v>
      </c>
      <c r="E507" s="445" t="s">
        <v>1975</v>
      </c>
      <c r="F507" s="445" t="s">
        <v>1976</v>
      </c>
      <c r="G507" s="445" t="s">
        <v>1981</v>
      </c>
      <c r="H507" s="445" t="s">
        <v>1984</v>
      </c>
      <c r="I507" s="445" t="s">
        <v>1985</v>
      </c>
      <c r="J507" s="445" t="s">
        <v>3469</v>
      </c>
      <c r="K507" s="445" t="s">
        <v>3470</v>
      </c>
      <c r="L507" t="s">
        <v>4172</v>
      </c>
    </row>
    <row r="508" spans="1:12" x14ac:dyDescent="0.25">
      <c r="A508" s="445" t="s">
        <v>2230</v>
      </c>
      <c r="B508" s="445" t="s">
        <v>1983</v>
      </c>
      <c r="C508" s="445" t="s">
        <v>1979</v>
      </c>
      <c r="D508" s="445" t="s">
        <v>1980</v>
      </c>
      <c r="E508" s="445" t="s">
        <v>1975</v>
      </c>
      <c r="F508" s="445" t="s">
        <v>1976</v>
      </c>
      <c r="G508" s="445" t="s">
        <v>1981</v>
      </c>
      <c r="H508" s="445" t="s">
        <v>1984</v>
      </c>
      <c r="I508" s="445" t="s">
        <v>1985</v>
      </c>
      <c r="J508" s="445" t="s">
        <v>2231</v>
      </c>
      <c r="K508" s="445" t="s">
        <v>2232</v>
      </c>
      <c r="L508" t="s">
        <v>3760</v>
      </c>
    </row>
    <row r="509" spans="1:12" x14ac:dyDescent="0.25">
      <c r="A509" s="445" t="s">
        <v>3087</v>
      </c>
      <c r="B509" s="445" t="s">
        <v>1983</v>
      </c>
      <c r="C509" s="445" t="s">
        <v>1979</v>
      </c>
      <c r="D509" s="445" t="s">
        <v>1980</v>
      </c>
      <c r="E509" s="445" t="s">
        <v>1975</v>
      </c>
      <c r="F509" s="445" t="s">
        <v>1976</v>
      </c>
      <c r="G509" s="445" t="s">
        <v>1981</v>
      </c>
      <c r="H509" s="445" t="s">
        <v>1984</v>
      </c>
      <c r="I509" s="445" t="s">
        <v>1985</v>
      </c>
      <c r="J509" s="445" t="s">
        <v>3088</v>
      </c>
      <c r="K509" s="445" t="s">
        <v>3089</v>
      </c>
      <c r="L509" t="s">
        <v>4045</v>
      </c>
    </row>
    <row r="510" spans="1:12" x14ac:dyDescent="0.25">
      <c r="A510" s="445" t="s">
        <v>3633</v>
      </c>
      <c r="B510" s="445" t="s">
        <v>1980</v>
      </c>
      <c r="C510" s="445" t="s">
        <v>1979</v>
      </c>
      <c r="D510" s="445" t="s">
        <v>1980</v>
      </c>
      <c r="E510" s="445" t="s">
        <v>1975</v>
      </c>
      <c r="F510" s="445" t="s">
        <v>1976</v>
      </c>
      <c r="G510" s="445" t="s">
        <v>1981</v>
      </c>
      <c r="H510" s="445" t="s">
        <v>1984</v>
      </c>
      <c r="I510" s="445" t="s">
        <v>1985</v>
      </c>
      <c r="J510" s="445" t="s">
        <v>3634</v>
      </c>
      <c r="K510" s="445" t="s">
        <v>3635</v>
      </c>
      <c r="L510" t="s">
        <v>4227</v>
      </c>
    </row>
    <row r="511" spans="1:12" x14ac:dyDescent="0.25">
      <c r="A511" s="445" t="s">
        <v>3636</v>
      </c>
      <c r="B511" s="445" t="s">
        <v>1980</v>
      </c>
      <c r="C511" s="445" t="s">
        <v>1979</v>
      </c>
      <c r="D511" s="445" t="s">
        <v>1980</v>
      </c>
      <c r="E511" s="445" t="s">
        <v>1975</v>
      </c>
      <c r="F511" s="445" t="s">
        <v>1976</v>
      </c>
      <c r="G511" s="445" t="s">
        <v>1981</v>
      </c>
      <c r="H511" s="445" t="s">
        <v>1984</v>
      </c>
      <c r="I511" s="445" t="s">
        <v>1985</v>
      </c>
      <c r="J511" s="445" t="s">
        <v>3637</v>
      </c>
      <c r="K511" s="445" t="s">
        <v>3638</v>
      </c>
      <c r="L511" t="s">
        <v>4228</v>
      </c>
    </row>
    <row r="512" spans="1:12" x14ac:dyDescent="0.25">
      <c r="A512" s="445" t="s">
        <v>3297</v>
      </c>
      <c r="B512" s="445" t="s">
        <v>1983</v>
      </c>
      <c r="C512" s="445" t="s">
        <v>1979</v>
      </c>
      <c r="D512" s="445" t="s">
        <v>1980</v>
      </c>
      <c r="E512" s="445" t="s">
        <v>1975</v>
      </c>
      <c r="F512" s="445" t="s">
        <v>1976</v>
      </c>
      <c r="G512" s="445" t="s">
        <v>1981</v>
      </c>
      <c r="H512" s="445" t="s">
        <v>1984</v>
      </c>
      <c r="I512" s="445" t="s">
        <v>1985</v>
      </c>
      <c r="J512" s="445" t="s">
        <v>3298</v>
      </c>
      <c r="K512" s="445" t="s">
        <v>3299</v>
      </c>
      <c r="L512" t="s">
        <v>4115</v>
      </c>
    </row>
    <row r="513" spans="1:12" x14ac:dyDescent="0.25">
      <c r="A513" s="445" t="s">
        <v>2499</v>
      </c>
      <c r="B513" s="445" t="s">
        <v>1983</v>
      </c>
      <c r="C513" s="445" t="s">
        <v>1979</v>
      </c>
      <c r="D513" s="445" t="s">
        <v>1980</v>
      </c>
      <c r="E513" s="445" t="s">
        <v>1975</v>
      </c>
      <c r="F513" s="445" t="s">
        <v>1976</v>
      </c>
      <c r="G513" s="445" t="s">
        <v>1981</v>
      </c>
      <c r="H513" s="445" t="s">
        <v>1984</v>
      </c>
      <c r="I513" s="445" t="s">
        <v>1985</v>
      </c>
      <c r="J513" s="445" t="s">
        <v>2500</v>
      </c>
      <c r="K513" s="445" t="s">
        <v>2501</v>
      </c>
      <c r="L513" t="s">
        <v>3849</v>
      </c>
    </row>
    <row r="514" spans="1:12" x14ac:dyDescent="0.25">
      <c r="A514" s="445" t="s">
        <v>2997</v>
      </c>
      <c r="B514" s="445" t="s">
        <v>1983</v>
      </c>
      <c r="C514" s="445" t="s">
        <v>1979</v>
      </c>
      <c r="D514" s="445" t="s">
        <v>1980</v>
      </c>
      <c r="E514" s="445" t="s">
        <v>1975</v>
      </c>
      <c r="F514" s="445" t="s">
        <v>1976</v>
      </c>
      <c r="G514" s="445" t="s">
        <v>1981</v>
      </c>
      <c r="H514" s="445" t="s">
        <v>1984</v>
      </c>
      <c r="I514" s="445" t="s">
        <v>1985</v>
      </c>
      <c r="J514" s="445" t="s">
        <v>2998</v>
      </c>
      <c r="K514" s="445" t="s">
        <v>2999</v>
      </c>
      <c r="L514" t="s">
        <v>4015</v>
      </c>
    </row>
    <row r="515" spans="1:12" x14ac:dyDescent="0.25">
      <c r="A515" s="445" t="s">
        <v>2376</v>
      </c>
      <c r="B515" s="445" t="s">
        <v>1983</v>
      </c>
      <c r="C515" s="445" t="s">
        <v>1979</v>
      </c>
      <c r="D515" s="445" t="s">
        <v>1980</v>
      </c>
      <c r="E515" s="445" t="s">
        <v>1975</v>
      </c>
      <c r="F515" s="445" t="s">
        <v>1976</v>
      </c>
      <c r="G515" s="445" t="s">
        <v>1981</v>
      </c>
      <c r="H515" s="445" t="s">
        <v>1984</v>
      </c>
      <c r="I515" s="445" t="s">
        <v>1985</v>
      </c>
      <c r="J515" s="445" t="s">
        <v>2377</v>
      </c>
      <c r="K515" s="445" t="s">
        <v>2378</v>
      </c>
      <c r="L515" t="s">
        <v>3808</v>
      </c>
    </row>
    <row r="516" spans="1:12" x14ac:dyDescent="0.25">
      <c r="A516" s="445" t="s">
        <v>2505</v>
      </c>
      <c r="B516" s="445" t="s">
        <v>1983</v>
      </c>
      <c r="C516" s="445" t="s">
        <v>1979</v>
      </c>
      <c r="D516" s="445" t="s">
        <v>1980</v>
      </c>
      <c r="E516" s="445" t="s">
        <v>1975</v>
      </c>
      <c r="F516" s="445" t="s">
        <v>1976</v>
      </c>
      <c r="G516" s="445" t="s">
        <v>1981</v>
      </c>
      <c r="H516" s="445" t="s">
        <v>1984</v>
      </c>
      <c r="I516" s="445" t="s">
        <v>1985</v>
      </c>
      <c r="J516" s="445" t="s">
        <v>2506</v>
      </c>
      <c r="K516" s="445" t="s">
        <v>2507</v>
      </c>
      <c r="L516" t="s">
        <v>3851</v>
      </c>
    </row>
    <row r="517" spans="1:12" x14ac:dyDescent="0.25">
      <c r="A517" s="445" t="s">
        <v>3126</v>
      </c>
      <c r="B517" s="445" t="s">
        <v>1983</v>
      </c>
      <c r="C517" s="445" t="s">
        <v>1979</v>
      </c>
      <c r="D517" s="445" t="s">
        <v>1980</v>
      </c>
      <c r="E517" s="445" t="s">
        <v>1975</v>
      </c>
      <c r="F517" s="445" t="s">
        <v>1976</v>
      </c>
      <c r="G517" s="445" t="s">
        <v>1981</v>
      </c>
      <c r="H517" s="445" t="s">
        <v>1984</v>
      </c>
      <c r="I517" s="445" t="s">
        <v>1985</v>
      </c>
      <c r="J517" s="445" t="s">
        <v>3127</v>
      </c>
      <c r="K517" s="445" t="s">
        <v>3128</v>
      </c>
      <c r="L517" t="s">
        <v>4058</v>
      </c>
    </row>
    <row r="518" spans="1:12" x14ac:dyDescent="0.25">
      <c r="A518" s="445" t="s">
        <v>3231</v>
      </c>
      <c r="B518" s="445" t="s">
        <v>1983</v>
      </c>
      <c r="C518" s="445" t="s">
        <v>1979</v>
      </c>
      <c r="D518" s="445" t="s">
        <v>1980</v>
      </c>
      <c r="E518" s="445" t="s">
        <v>1975</v>
      </c>
      <c r="F518" s="445" t="s">
        <v>1976</v>
      </c>
      <c r="G518" s="445" t="s">
        <v>1981</v>
      </c>
      <c r="H518" s="445" t="s">
        <v>1984</v>
      </c>
      <c r="I518" s="445" t="s">
        <v>1985</v>
      </c>
      <c r="J518" s="445" t="s">
        <v>3232</v>
      </c>
      <c r="K518" s="445" t="s">
        <v>3233</v>
      </c>
      <c r="L518" t="s">
        <v>4093</v>
      </c>
    </row>
    <row r="519" spans="1:12" x14ac:dyDescent="0.25">
      <c r="A519" s="445" t="s">
        <v>1997</v>
      </c>
      <c r="B519" s="445" t="s">
        <v>1983</v>
      </c>
      <c r="C519" s="445" t="s">
        <v>1979</v>
      </c>
      <c r="D519" s="445" t="s">
        <v>1980</v>
      </c>
      <c r="E519" s="445" t="s">
        <v>1975</v>
      </c>
      <c r="F519" s="445" t="s">
        <v>1976</v>
      </c>
      <c r="G519" s="445" t="s">
        <v>1981</v>
      </c>
      <c r="H519" s="445" t="s">
        <v>1984</v>
      </c>
      <c r="I519" s="445" t="s">
        <v>1985</v>
      </c>
      <c r="J519" s="445" t="s">
        <v>1998</v>
      </c>
      <c r="K519" s="445" t="s">
        <v>1999</v>
      </c>
      <c r="L519" t="s">
        <v>3683</v>
      </c>
    </row>
    <row r="520" spans="1:12" x14ac:dyDescent="0.25">
      <c r="A520" s="445" t="s">
        <v>2655</v>
      </c>
      <c r="B520" s="445" t="s">
        <v>1983</v>
      </c>
      <c r="C520" s="445" t="s">
        <v>1979</v>
      </c>
      <c r="D520" s="445" t="s">
        <v>1980</v>
      </c>
      <c r="E520" s="445" t="s">
        <v>1975</v>
      </c>
      <c r="F520" s="445" t="s">
        <v>1976</v>
      </c>
      <c r="G520" s="445" t="s">
        <v>1981</v>
      </c>
      <c r="H520" s="445" t="s">
        <v>1984</v>
      </c>
      <c r="I520" s="445" t="s">
        <v>1985</v>
      </c>
      <c r="J520" s="445" t="s">
        <v>2656</v>
      </c>
      <c r="K520" s="445" t="s">
        <v>2657</v>
      </c>
      <c r="L520" t="s">
        <v>3901</v>
      </c>
    </row>
    <row r="521" spans="1:12" x14ac:dyDescent="0.25">
      <c r="A521" s="445" t="s">
        <v>3117</v>
      </c>
      <c r="B521" s="445" t="s">
        <v>1983</v>
      </c>
      <c r="C521" s="445" t="s">
        <v>1979</v>
      </c>
      <c r="D521" s="445" t="s">
        <v>1980</v>
      </c>
      <c r="E521" s="445" t="s">
        <v>1975</v>
      </c>
      <c r="F521" s="445" t="s">
        <v>1976</v>
      </c>
      <c r="G521" s="445" t="s">
        <v>1981</v>
      </c>
      <c r="H521" s="445" t="s">
        <v>1984</v>
      </c>
      <c r="I521" s="445" t="s">
        <v>1985</v>
      </c>
      <c r="J521" s="445" t="s">
        <v>3118</v>
      </c>
      <c r="K521" s="445" t="s">
        <v>3119</v>
      </c>
      <c r="L521" t="s">
        <v>4055</v>
      </c>
    </row>
    <row r="522" spans="1:12" x14ac:dyDescent="0.25">
      <c r="A522" s="445" t="s">
        <v>2514</v>
      </c>
      <c r="B522" s="445" t="s">
        <v>1983</v>
      </c>
      <c r="C522" s="445" t="s">
        <v>1979</v>
      </c>
      <c r="D522" s="445" t="s">
        <v>1980</v>
      </c>
      <c r="E522" s="445" t="s">
        <v>1975</v>
      </c>
      <c r="F522" s="445" t="s">
        <v>1976</v>
      </c>
      <c r="G522" s="445" t="s">
        <v>1981</v>
      </c>
      <c r="H522" s="445" t="s">
        <v>1984</v>
      </c>
      <c r="I522" s="445" t="s">
        <v>1985</v>
      </c>
      <c r="J522" s="445" t="s">
        <v>2515</v>
      </c>
      <c r="K522" s="445" t="s">
        <v>2516</v>
      </c>
      <c r="L522" t="s">
        <v>3854</v>
      </c>
    </row>
    <row r="523" spans="1:12" x14ac:dyDescent="0.25">
      <c r="A523" s="445" t="s">
        <v>2826</v>
      </c>
      <c r="B523" s="445" t="s">
        <v>1983</v>
      </c>
      <c r="C523" s="445" t="s">
        <v>1979</v>
      </c>
      <c r="D523" s="445" t="s">
        <v>1980</v>
      </c>
      <c r="E523" s="445" t="s">
        <v>1975</v>
      </c>
      <c r="F523" s="445" t="s">
        <v>1976</v>
      </c>
      <c r="G523" s="445" t="s">
        <v>1981</v>
      </c>
      <c r="H523" s="445" t="s">
        <v>1984</v>
      </c>
      <c r="I523" s="445" t="s">
        <v>1985</v>
      </c>
      <c r="J523" s="445" t="s">
        <v>2827</v>
      </c>
      <c r="K523" s="445" t="s">
        <v>2828</v>
      </c>
      <c r="L523" t="s">
        <v>3958</v>
      </c>
    </row>
    <row r="524" spans="1:12" x14ac:dyDescent="0.25">
      <c r="A524" s="445" t="s">
        <v>3012</v>
      </c>
      <c r="B524" s="445" t="s">
        <v>1983</v>
      </c>
      <c r="C524" s="445" t="s">
        <v>1979</v>
      </c>
      <c r="D524" s="445" t="s">
        <v>1980</v>
      </c>
      <c r="E524" s="445" t="s">
        <v>1975</v>
      </c>
      <c r="F524" s="445" t="s">
        <v>1976</v>
      </c>
      <c r="G524" s="445" t="s">
        <v>1981</v>
      </c>
      <c r="H524" s="445" t="s">
        <v>1984</v>
      </c>
      <c r="I524" s="445" t="s">
        <v>1985</v>
      </c>
      <c r="J524" s="445" t="s">
        <v>3013</v>
      </c>
      <c r="K524" s="445" t="s">
        <v>3014</v>
      </c>
      <c r="L524" t="s">
        <v>4020</v>
      </c>
    </row>
    <row r="525" spans="1:12" x14ac:dyDescent="0.25">
      <c r="A525" s="445" t="s">
        <v>2227</v>
      </c>
      <c r="B525" s="445" t="s">
        <v>1983</v>
      </c>
      <c r="C525" s="445" t="s">
        <v>1979</v>
      </c>
      <c r="D525" s="445" t="s">
        <v>1980</v>
      </c>
      <c r="E525" s="445" t="s">
        <v>1975</v>
      </c>
      <c r="F525" s="445" t="s">
        <v>1976</v>
      </c>
      <c r="G525" s="445" t="s">
        <v>1981</v>
      </c>
      <c r="H525" s="445" t="s">
        <v>1984</v>
      </c>
      <c r="I525" s="445" t="s">
        <v>1985</v>
      </c>
      <c r="J525" s="445" t="s">
        <v>2228</v>
      </c>
      <c r="K525" s="445" t="s">
        <v>2229</v>
      </c>
      <c r="L525" t="s">
        <v>3759</v>
      </c>
    </row>
    <row r="526" spans="1:12" x14ac:dyDescent="0.25">
      <c r="A526" s="445" t="s">
        <v>3411</v>
      </c>
      <c r="B526" s="445" t="s">
        <v>1980</v>
      </c>
      <c r="C526" s="445" t="s">
        <v>1979</v>
      </c>
      <c r="D526" s="445" t="s">
        <v>1980</v>
      </c>
      <c r="E526" s="445" t="s">
        <v>1975</v>
      </c>
      <c r="F526" s="445" t="s">
        <v>1976</v>
      </c>
      <c r="G526" s="445" t="s">
        <v>1981</v>
      </c>
      <c r="H526" s="445" t="s">
        <v>1984</v>
      </c>
      <c r="I526" s="445" t="s">
        <v>1985</v>
      </c>
      <c r="J526" s="445" t="s">
        <v>3412</v>
      </c>
      <c r="K526" s="445" t="s">
        <v>3413</v>
      </c>
      <c r="L526" t="s">
        <v>4153</v>
      </c>
    </row>
    <row r="527" spans="1:12" x14ac:dyDescent="0.25">
      <c r="A527" s="445" t="s">
        <v>3048</v>
      </c>
      <c r="B527" s="445" t="s">
        <v>1983</v>
      </c>
      <c r="C527" s="445" t="s">
        <v>1979</v>
      </c>
      <c r="D527" s="445" t="s">
        <v>1980</v>
      </c>
      <c r="E527" s="445" t="s">
        <v>1975</v>
      </c>
      <c r="F527" s="445" t="s">
        <v>1976</v>
      </c>
      <c r="G527" s="445" t="s">
        <v>1981</v>
      </c>
      <c r="H527" s="445" t="s">
        <v>1984</v>
      </c>
      <c r="I527" s="445" t="s">
        <v>1985</v>
      </c>
      <c r="J527" s="445" t="s">
        <v>3049</v>
      </c>
      <c r="K527" s="445" t="s">
        <v>3050</v>
      </c>
      <c r="L527" t="s">
        <v>4032</v>
      </c>
    </row>
    <row r="528" spans="1:12" x14ac:dyDescent="0.25">
      <c r="A528" s="445" t="s">
        <v>2955</v>
      </c>
      <c r="B528" s="445" t="s">
        <v>1983</v>
      </c>
      <c r="C528" s="445" t="s">
        <v>1979</v>
      </c>
      <c r="D528" s="445" t="s">
        <v>1980</v>
      </c>
      <c r="E528" s="445" t="s">
        <v>1975</v>
      </c>
      <c r="F528" s="445" t="s">
        <v>1976</v>
      </c>
      <c r="G528" s="445" t="s">
        <v>1981</v>
      </c>
      <c r="H528" s="445" t="s">
        <v>1984</v>
      </c>
      <c r="I528" s="445" t="s">
        <v>1985</v>
      </c>
      <c r="J528" s="445" t="s">
        <v>2956</v>
      </c>
      <c r="K528" s="445" t="s">
        <v>2957</v>
      </c>
      <c r="L528" t="s">
        <v>4001</v>
      </c>
    </row>
    <row r="529" spans="1:12" x14ac:dyDescent="0.25">
      <c r="A529" s="445" t="s">
        <v>3255</v>
      </c>
      <c r="B529" s="445" t="s">
        <v>1983</v>
      </c>
      <c r="C529" s="445" t="s">
        <v>1979</v>
      </c>
      <c r="D529" s="445" t="s">
        <v>1980</v>
      </c>
      <c r="E529" s="445" t="s">
        <v>1975</v>
      </c>
      <c r="F529" s="445" t="s">
        <v>1976</v>
      </c>
      <c r="G529" s="445" t="s">
        <v>1981</v>
      </c>
      <c r="H529" s="445" t="s">
        <v>1984</v>
      </c>
      <c r="I529" s="445" t="s">
        <v>1985</v>
      </c>
      <c r="J529" s="445" t="s">
        <v>3256</v>
      </c>
      <c r="K529" s="445" t="s">
        <v>3257</v>
      </c>
      <c r="L529" t="s">
        <v>4101</v>
      </c>
    </row>
    <row r="530" spans="1:12" x14ac:dyDescent="0.25">
      <c r="A530" s="445" t="s">
        <v>3489</v>
      </c>
      <c r="B530" s="445" t="s">
        <v>1980</v>
      </c>
      <c r="C530" s="445" t="s">
        <v>1979</v>
      </c>
      <c r="D530" s="445" t="s">
        <v>1980</v>
      </c>
      <c r="E530" s="445" t="s">
        <v>1975</v>
      </c>
      <c r="F530" s="445" t="s">
        <v>1976</v>
      </c>
      <c r="G530" s="445" t="s">
        <v>1981</v>
      </c>
      <c r="H530" s="445" t="s">
        <v>1984</v>
      </c>
      <c r="I530" s="445" t="s">
        <v>1985</v>
      </c>
      <c r="J530" s="445" t="s">
        <v>3490</v>
      </c>
      <c r="K530" s="445" t="s">
        <v>3491</v>
      </c>
      <c r="L530" t="s">
        <v>4179</v>
      </c>
    </row>
    <row r="531" spans="1:12" x14ac:dyDescent="0.25">
      <c r="A531" s="445" t="s">
        <v>2221</v>
      </c>
      <c r="B531" s="445" t="s">
        <v>1983</v>
      </c>
      <c r="C531" s="445" t="s">
        <v>1979</v>
      </c>
      <c r="D531" s="445" t="s">
        <v>1980</v>
      </c>
      <c r="E531" s="445" t="s">
        <v>1975</v>
      </c>
      <c r="F531" s="445" t="s">
        <v>1976</v>
      </c>
      <c r="G531" s="445" t="s">
        <v>1981</v>
      </c>
      <c r="H531" s="445" t="s">
        <v>1984</v>
      </c>
      <c r="I531" s="445" t="s">
        <v>1985</v>
      </c>
      <c r="J531" s="445" t="s">
        <v>2222</v>
      </c>
      <c r="K531" s="445" t="s">
        <v>2223</v>
      </c>
      <c r="L531" t="s">
        <v>3757</v>
      </c>
    </row>
    <row r="532" spans="1:12" x14ac:dyDescent="0.25">
      <c r="A532" s="445" t="s">
        <v>2072</v>
      </c>
      <c r="B532" s="445" t="s">
        <v>1983</v>
      </c>
      <c r="C532" s="445" t="s">
        <v>1979</v>
      </c>
      <c r="D532" s="445" t="s">
        <v>1980</v>
      </c>
      <c r="E532" s="445" t="s">
        <v>1975</v>
      </c>
      <c r="F532" s="445" t="s">
        <v>1976</v>
      </c>
      <c r="G532" s="445" t="s">
        <v>1981</v>
      </c>
      <c r="H532" s="445" t="s">
        <v>1984</v>
      </c>
      <c r="I532" s="445" t="s">
        <v>1985</v>
      </c>
      <c r="J532" s="445" t="s">
        <v>2073</v>
      </c>
      <c r="K532" s="445" t="s">
        <v>2074</v>
      </c>
      <c r="L532" t="s">
        <v>3708</v>
      </c>
    </row>
    <row r="533" spans="1:12" x14ac:dyDescent="0.25">
      <c r="A533" s="445" t="s">
        <v>2302</v>
      </c>
      <c r="B533" s="445" t="s">
        <v>1983</v>
      </c>
      <c r="C533" s="445" t="s">
        <v>1979</v>
      </c>
      <c r="D533" s="445" t="s">
        <v>1980</v>
      </c>
      <c r="E533" s="445" t="s">
        <v>1975</v>
      </c>
      <c r="F533" s="445" t="s">
        <v>1976</v>
      </c>
      <c r="G533" s="445" t="s">
        <v>1981</v>
      </c>
      <c r="H533" s="445" t="s">
        <v>1984</v>
      </c>
      <c r="I533" s="445" t="s">
        <v>1985</v>
      </c>
      <c r="J533" s="445" t="s">
        <v>2303</v>
      </c>
      <c r="K533" s="445" t="s">
        <v>2304</v>
      </c>
      <c r="L533" t="s">
        <v>3784</v>
      </c>
    </row>
    <row r="534" spans="1:12" x14ac:dyDescent="0.25">
      <c r="A534" s="445" t="s">
        <v>3315</v>
      </c>
      <c r="B534" s="445" t="s">
        <v>1983</v>
      </c>
      <c r="C534" s="445" t="s">
        <v>1979</v>
      </c>
      <c r="D534" s="445" t="s">
        <v>1980</v>
      </c>
      <c r="E534" s="445" t="s">
        <v>1975</v>
      </c>
      <c r="F534" s="445" t="s">
        <v>1976</v>
      </c>
      <c r="G534" s="445" t="s">
        <v>1981</v>
      </c>
      <c r="H534" s="445" t="s">
        <v>1984</v>
      </c>
      <c r="I534" s="445" t="s">
        <v>1985</v>
      </c>
      <c r="J534" s="445" t="s">
        <v>3316</v>
      </c>
      <c r="K534" s="445" t="s">
        <v>3317</v>
      </c>
      <c r="L534" t="s">
        <v>4121</v>
      </c>
    </row>
    <row r="535" spans="1:12" x14ac:dyDescent="0.25">
      <c r="A535" s="445" t="s">
        <v>3651</v>
      </c>
      <c r="B535" s="445" t="s">
        <v>1980</v>
      </c>
      <c r="C535" s="445" t="s">
        <v>1979</v>
      </c>
      <c r="D535" s="445" t="s">
        <v>1980</v>
      </c>
      <c r="E535" s="445" t="s">
        <v>1975</v>
      </c>
      <c r="F535" s="445" t="s">
        <v>1976</v>
      </c>
      <c r="G535" s="445" t="s">
        <v>1981</v>
      </c>
      <c r="H535" s="445" t="s">
        <v>1984</v>
      </c>
      <c r="I535" s="445" t="s">
        <v>1985</v>
      </c>
      <c r="J535" s="445" t="s">
        <v>3652</v>
      </c>
      <c r="K535" s="445" t="s">
        <v>3653</v>
      </c>
      <c r="L535" t="s">
        <v>4233</v>
      </c>
    </row>
    <row r="536" spans="1:12" x14ac:dyDescent="0.25">
      <c r="A536" s="445" t="s">
        <v>2694</v>
      </c>
      <c r="B536" s="445" t="s">
        <v>1983</v>
      </c>
      <c r="C536" s="445" t="s">
        <v>1979</v>
      </c>
      <c r="D536" s="445" t="s">
        <v>1980</v>
      </c>
      <c r="E536" s="445" t="s">
        <v>1975</v>
      </c>
      <c r="F536" s="445" t="s">
        <v>1976</v>
      </c>
      <c r="G536" s="445" t="s">
        <v>1981</v>
      </c>
      <c r="H536" s="445" t="s">
        <v>1984</v>
      </c>
      <c r="I536" s="445" t="s">
        <v>1985</v>
      </c>
      <c r="J536" s="445" t="s">
        <v>2695</v>
      </c>
      <c r="K536" s="445" t="s">
        <v>2696</v>
      </c>
      <c r="L536" t="s">
        <v>3914</v>
      </c>
    </row>
    <row r="537" spans="1:12" x14ac:dyDescent="0.25">
      <c r="A537" s="445" t="s">
        <v>3585</v>
      </c>
      <c r="B537" s="445" t="s">
        <v>1980</v>
      </c>
      <c r="C537" s="445" t="s">
        <v>1979</v>
      </c>
      <c r="D537" s="445" t="s">
        <v>1980</v>
      </c>
      <c r="E537" s="445" t="s">
        <v>1975</v>
      </c>
      <c r="F537" s="445" t="s">
        <v>1976</v>
      </c>
      <c r="G537" s="445" t="s">
        <v>1981</v>
      </c>
      <c r="H537" s="445" t="s">
        <v>1984</v>
      </c>
      <c r="I537" s="445" t="s">
        <v>1985</v>
      </c>
      <c r="J537" s="445" t="s">
        <v>3586</v>
      </c>
      <c r="K537" s="445" t="s">
        <v>3587</v>
      </c>
      <c r="L537" t="s">
        <v>4211</v>
      </c>
    </row>
    <row r="538" spans="1:12" x14ac:dyDescent="0.25">
      <c r="A538" s="445" t="s">
        <v>2736</v>
      </c>
      <c r="B538" s="445" t="s">
        <v>1983</v>
      </c>
      <c r="C538" s="445" t="s">
        <v>1979</v>
      </c>
      <c r="D538" s="445" t="s">
        <v>1980</v>
      </c>
      <c r="E538" s="445" t="s">
        <v>1975</v>
      </c>
      <c r="F538" s="445" t="s">
        <v>1976</v>
      </c>
      <c r="G538" s="445" t="s">
        <v>1981</v>
      </c>
      <c r="H538" s="445" t="s">
        <v>1984</v>
      </c>
      <c r="I538" s="445" t="s">
        <v>1985</v>
      </c>
      <c r="J538" s="445" t="s">
        <v>2737</v>
      </c>
      <c r="K538" s="445" t="s">
        <v>2738</v>
      </c>
      <c r="L538" t="s">
        <v>3928</v>
      </c>
    </row>
    <row r="539" spans="1:12" x14ac:dyDescent="0.25">
      <c r="A539" s="445" t="s">
        <v>3123</v>
      </c>
      <c r="B539" s="445" t="s">
        <v>1983</v>
      </c>
      <c r="C539" s="445" t="s">
        <v>1979</v>
      </c>
      <c r="D539" s="445" t="s">
        <v>1980</v>
      </c>
      <c r="E539" s="445" t="s">
        <v>1975</v>
      </c>
      <c r="F539" s="445" t="s">
        <v>1976</v>
      </c>
      <c r="G539" s="445" t="s">
        <v>1981</v>
      </c>
      <c r="H539" s="445" t="s">
        <v>1984</v>
      </c>
      <c r="I539" s="445" t="s">
        <v>1985</v>
      </c>
      <c r="J539" s="445" t="s">
        <v>3124</v>
      </c>
      <c r="K539" s="445" t="s">
        <v>3125</v>
      </c>
      <c r="L539" t="s">
        <v>4057</v>
      </c>
    </row>
    <row r="540" spans="1:12" x14ac:dyDescent="0.25">
      <c r="A540" s="445" t="s">
        <v>2688</v>
      </c>
      <c r="B540" s="445" t="s">
        <v>1983</v>
      </c>
      <c r="C540" s="445" t="s">
        <v>1979</v>
      </c>
      <c r="D540" s="445" t="s">
        <v>1980</v>
      </c>
      <c r="E540" s="445" t="s">
        <v>1975</v>
      </c>
      <c r="F540" s="445" t="s">
        <v>1976</v>
      </c>
      <c r="G540" s="445" t="s">
        <v>1981</v>
      </c>
      <c r="H540" s="445" t="s">
        <v>1984</v>
      </c>
      <c r="I540" s="445" t="s">
        <v>1985</v>
      </c>
      <c r="J540" s="445" t="s">
        <v>2689</v>
      </c>
      <c r="K540" s="445" t="s">
        <v>2690</v>
      </c>
      <c r="L540" t="s">
        <v>3912</v>
      </c>
    </row>
    <row r="541" spans="1:12" x14ac:dyDescent="0.25">
      <c r="A541" s="445" t="s">
        <v>2454</v>
      </c>
      <c r="B541" s="445" t="s">
        <v>1983</v>
      </c>
      <c r="C541" s="445" t="s">
        <v>1979</v>
      </c>
      <c r="D541" s="445" t="s">
        <v>1980</v>
      </c>
      <c r="E541" s="445" t="s">
        <v>1975</v>
      </c>
      <c r="F541" s="445" t="s">
        <v>1976</v>
      </c>
      <c r="G541" s="445" t="s">
        <v>1981</v>
      </c>
      <c r="H541" s="445" t="s">
        <v>1984</v>
      </c>
      <c r="I541" s="445" t="s">
        <v>1985</v>
      </c>
      <c r="J541" s="445" t="s">
        <v>2455</v>
      </c>
      <c r="K541" s="445" t="s">
        <v>2456</v>
      </c>
      <c r="L541" t="s">
        <v>3834</v>
      </c>
    </row>
    <row r="542" spans="1:12" x14ac:dyDescent="0.25">
      <c r="A542" s="445" t="s">
        <v>2622</v>
      </c>
      <c r="B542" s="445" t="s">
        <v>1983</v>
      </c>
      <c r="C542" s="445" t="s">
        <v>1979</v>
      </c>
      <c r="D542" s="445" t="s">
        <v>1980</v>
      </c>
      <c r="E542" s="445" t="s">
        <v>1975</v>
      </c>
      <c r="F542" s="445" t="s">
        <v>1976</v>
      </c>
      <c r="G542" s="445" t="s">
        <v>1981</v>
      </c>
      <c r="H542" s="445" t="s">
        <v>1984</v>
      </c>
      <c r="I542" s="445" t="s">
        <v>1985</v>
      </c>
      <c r="J542" s="445" t="s">
        <v>2623</v>
      </c>
      <c r="K542" s="445" t="s">
        <v>2624</v>
      </c>
      <c r="L542" t="s">
        <v>3890</v>
      </c>
    </row>
    <row r="543" spans="1:12" x14ac:dyDescent="0.25">
      <c r="A543" s="445" t="s">
        <v>3186</v>
      </c>
      <c r="B543" s="445" t="s">
        <v>1983</v>
      </c>
      <c r="C543" s="445" t="s">
        <v>1979</v>
      </c>
      <c r="D543" s="445" t="s">
        <v>1980</v>
      </c>
      <c r="E543" s="445" t="s">
        <v>1975</v>
      </c>
      <c r="F543" s="445" t="s">
        <v>1976</v>
      </c>
      <c r="G543" s="445" t="s">
        <v>1981</v>
      </c>
      <c r="H543" s="445" t="s">
        <v>1984</v>
      </c>
      <c r="I543" s="445" t="s">
        <v>1985</v>
      </c>
      <c r="J543" s="445" t="s">
        <v>3187</v>
      </c>
      <c r="K543" s="445" t="s">
        <v>3188</v>
      </c>
      <c r="L543" t="s">
        <v>4078</v>
      </c>
    </row>
    <row r="544" spans="1:12" x14ac:dyDescent="0.25">
      <c r="A544" s="445" t="s">
        <v>2928</v>
      </c>
      <c r="B544" s="445" t="s">
        <v>1983</v>
      </c>
      <c r="C544" s="445" t="s">
        <v>1979</v>
      </c>
      <c r="D544" s="445" t="s">
        <v>1980</v>
      </c>
      <c r="E544" s="445" t="s">
        <v>1975</v>
      </c>
      <c r="F544" s="445" t="s">
        <v>1976</v>
      </c>
      <c r="G544" s="445" t="s">
        <v>1981</v>
      </c>
      <c r="H544" s="445" t="s">
        <v>1984</v>
      </c>
      <c r="I544" s="445" t="s">
        <v>1985</v>
      </c>
      <c r="J544" s="445" t="s">
        <v>2929</v>
      </c>
      <c r="K544" s="445" t="s">
        <v>2930</v>
      </c>
      <c r="L544" t="s">
        <v>3992</v>
      </c>
    </row>
    <row r="545" spans="1:12" x14ac:dyDescent="0.25">
      <c r="A545" s="445" t="s">
        <v>2853</v>
      </c>
      <c r="B545" s="445" t="s">
        <v>1983</v>
      </c>
      <c r="C545" s="445" t="s">
        <v>1979</v>
      </c>
      <c r="D545" s="445" t="s">
        <v>1980</v>
      </c>
      <c r="E545" s="445" t="s">
        <v>1975</v>
      </c>
      <c r="F545" s="445" t="s">
        <v>1976</v>
      </c>
      <c r="G545" s="445" t="s">
        <v>1981</v>
      </c>
      <c r="H545" s="445" t="s">
        <v>1984</v>
      </c>
      <c r="I545" s="445" t="s">
        <v>1985</v>
      </c>
      <c r="J545" s="445" t="s">
        <v>2854</v>
      </c>
      <c r="K545" s="445" t="s">
        <v>2855</v>
      </c>
      <c r="L545" t="s">
        <v>3967</v>
      </c>
    </row>
    <row r="546" spans="1:12" x14ac:dyDescent="0.25">
      <c r="A546" s="445" t="s">
        <v>2616</v>
      </c>
      <c r="B546" s="445" t="s">
        <v>1983</v>
      </c>
      <c r="C546" s="445" t="s">
        <v>1979</v>
      </c>
      <c r="D546" s="445" t="s">
        <v>1980</v>
      </c>
      <c r="E546" s="445" t="s">
        <v>1975</v>
      </c>
      <c r="F546" s="445" t="s">
        <v>1976</v>
      </c>
      <c r="G546" s="445" t="s">
        <v>1981</v>
      </c>
      <c r="H546" s="445" t="s">
        <v>1984</v>
      </c>
      <c r="I546" s="445" t="s">
        <v>1985</v>
      </c>
      <c r="J546" s="445" t="s">
        <v>2617</v>
      </c>
      <c r="K546" s="445" t="s">
        <v>2618</v>
      </c>
      <c r="L546" t="s">
        <v>3888</v>
      </c>
    </row>
    <row r="547" spans="1:12" x14ac:dyDescent="0.25">
      <c r="A547" s="445" t="s">
        <v>2508</v>
      </c>
      <c r="B547" s="445" t="s">
        <v>1983</v>
      </c>
      <c r="C547" s="445" t="s">
        <v>1979</v>
      </c>
      <c r="D547" s="445" t="s">
        <v>1980</v>
      </c>
      <c r="E547" s="445" t="s">
        <v>1975</v>
      </c>
      <c r="F547" s="445" t="s">
        <v>1976</v>
      </c>
      <c r="G547" s="445" t="s">
        <v>1981</v>
      </c>
      <c r="H547" s="445" t="s">
        <v>1984</v>
      </c>
      <c r="I547" s="445" t="s">
        <v>1985</v>
      </c>
      <c r="J547" s="445" t="s">
        <v>2509</v>
      </c>
      <c r="K547" s="445" t="s">
        <v>2510</v>
      </c>
      <c r="L547" t="s">
        <v>3852</v>
      </c>
    </row>
    <row r="548" spans="1:12" x14ac:dyDescent="0.25">
      <c r="A548" s="445" t="s">
        <v>3072</v>
      </c>
      <c r="B548" s="445" t="s">
        <v>1983</v>
      </c>
      <c r="C548" s="445" t="s">
        <v>1979</v>
      </c>
      <c r="D548" s="445" t="s">
        <v>1980</v>
      </c>
      <c r="E548" s="445" t="s">
        <v>1975</v>
      </c>
      <c r="F548" s="445" t="s">
        <v>1976</v>
      </c>
      <c r="G548" s="445" t="s">
        <v>1981</v>
      </c>
      <c r="H548" s="445" t="s">
        <v>1984</v>
      </c>
      <c r="I548" s="445" t="s">
        <v>1985</v>
      </c>
      <c r="J548" s="445" t="s">
        <v>3073</v>
      </c>
      <c r="K548" s="445" t="s">
        <v>3074</v>
      </c>
      <c r="L548" t="s">
        <v>4040</v>
      </c>
    </row>
    <row r="549" spans="1:12" x14ac:dyDescent="0.25">
      <c r="A549" s="445" t="s">
        <v>3360</v>
      </c>
      <c r="B549" s="445" t="s">
        <v>1983</v>
      </c>
      <c r="C549" s="445" t="s">
        <v>1979</v>
      </c>
      <c r="D549" s="445" t="s">
        <v>1980</v>
      </c>
      <c r="E549" s="445" t="s">
        <v>1975</v>
      </c>
      <c r="F549" s="445" t="s">
        <v>1976</v>
      </c>
      <c r="G549" s="445" t="s">
        <v>1981</v>
      </c>
      <c r="H549" s="445" t="s">
        <v>1984</v>
      </c>
      <c r="I549" s="445" t="s">
        <v>1985</v>
      </c>
      <c r="J549" s="445" t="s">
        <v>3361</v>
      </c>
      <c r="K549" s="445" t="s">
        <v>3362</v>
      </c>
      <c r="L549" t="s">
        <v>4136</v>
      </c>
    </row>
    <row r="550" spans="1:12" x14ac:dyDescent="0.25">
      <c r="A550" s="445" t="s">
        <v>2060</v>
      </c>
      <c r="B550" s="445" t="s">
        <v>1983</v>
      </c>
      <c r="C550" s="445" t="s">
        <v>1979</v>
      </c>
      <c r="D550" s="445" t="s">
        <v>1980</v>
      </c>
      <c r="E550" s="445" t="s">
        <v>1975</v>
      </c>
      <c r="F550" s="445" t="s">
        <v>1976</v>
      </c>
      <c r="G550" s="445" t="s">
        <v>1981</v>
      </c>
      <c r="H550" s="445" t="s">
        <v>1984</v>
      </c>
      <c r="I550" s="445" t="s">
        <v>1985</v>
      </c>
      <c r="J550" s="445" t="s">
        <v>2061</v>
      </c>
      <c r="K550" s="445" t="s">
        <v>2062</v>
      </c>
      <c r="L550" t="s">
        <v>3704</v>
      </c>
    </row>
    <row r="551" spans="1:12" x14ac:dyDescent="0.25">
      <c r="A551" s="445" t="s">
        <v>2138</v>
      </c>
      <c r="B551" s="445" t="s">
        <v>1983</v>
      </c>
      <c r="C551" s="445" t="s">
        <v>1979</v>
      </c>
      <c r="D551" s="445" t="s">
        <v>1980</v>
      </c>
      <c r="E551" s="445" t="s">
        <v>1975</v>
      </c>
      <c r="F551" s="445" t="s">
        <v>1976</v>
      </c>
      <c r="G551" s="445" t="s">
        <v>1981</v>
      </c>
      <c r="H551" s="445" t="s">
        <v>1984</v>
      </c>
      <c r="I551" s="445" t="s">
        <v>1985</v>
      </c>
      <c r="J551" s="445" t="s">
        <v>2139</v>
      </c>
      <c r="K551" s="445" t="s">
        <v>2140</v>
      </c>
      <c r="L551" t="s">
        <v>3730</v>
      </c>
    </row>
    <row r="552" spans="1:12" x14ac:dyDescent="0.25">
      <c r="A552" s="445" t="s">
        <v>2793</v>
      </c>
      <c r="B552" s="445" t="s">
        <v>1983</v>
      </c>
      <c r="C552" s="445" t="s">
        <v>1979</v>
      </c>
      <c r="D552" s="445" t="s">
        <v>1980</v>
      </c>
      <c r="E552" s="445" t="s">
        <v>1975</v>
      </c>
      <c r="F552" s="445" t="s">
        <v>1976</v>
      </c>
      <c r="G552" s="445" t="s">
        <v>1981</v>
      </c>
      <c r="H552" s="445" t="s">
        <v>1984</v>
      </c>
      <c r="I552" s="445" t="s">
        <v>1985</v>
      </c>
      <c r="J552" s="445" t="s">
        <v>2794</v>
      </c>
      <c r="K552" s="445" t="s">
        <v>2795</v>
      </c>
      <c r="L552" t="s">
        <v>3947</v>
      </c>
    </row>
    <row r="553" spans="1:12" x14ac:dyDescent="0.25">
      <c r="A553" s="445" t="s">
        <v>2619</v>
      </c>
      <c r="B553" s="445" t="s">
        <v>1983</v>
      </c>
      <c r="C553" s="445" t="s">
        <v>1979</v>
      </c>
      <c r="D553" s="445" t="s">
        <v>1980</v>
      </c>
      <c r="E553" s="445" t="s">
        <v>1975</v>
      </c>
      <c r="F553" s="445" t="s">
        <v>1976</v>
      </c>
      <c r="G553" s="445" t="s">
        <v>1981</v>
      </c>
      <c r="H553" s="445" t="s">
        <v>1984</v>
      </c>
      <c r="I553" s="445" t="s">
        <v>1985</v>
      </c>
      <c r="J553" s="445" t="s">
        <v>2620</v>
      </c>
      <c r="K553" s="445" t="s">
        <v>2621</v>
      </c>
      <c r="L553" t="s">
        <v>3889</v>
      </c>
    </row>
    <row r="554" spans="1:12" x14ac:dyDescent="0.25">
      <c r="A554" s="445" t="s">
        <v>3285</v>
      </c>
      <c r="B554" s="445" t="s">
        <v>1983</v>
      </c>
      <c r="C554" s="445" t="s">
        <v>1979</v>
      </c>
      <c r="D554" s="445" t="s">
        <v>1980</v>
      </c>
      <c r="E554" s="445" t="s">
        <v>1975</v>
      </c>
      <c r="F554" s="445" t="s">
        <v>1976</v>
      </c>
      <c r="G554" s="445" t="s">
        <v>1981</v>
      </c>
      <c r="H554" s="445" t="s">
        <v>1984</v>
      </c>
      <c r="I554" s="445" t="s">
        <v>1985</v>
      </c>
      <c r="J554" s="445" t="s">
        <v>3286</v>
      </c>
      <c r="K554" s="445" t="s">
        <v>3287</v>
      </c>
      <c r="L554" t="s">
        <v>4111</v>
      </c>
    </row>
    <row r="555" spans="1:12" x14ac:dyDescent="0.25">
      <c r="A555" s="445" t="s">
        <v>3147</v>
      </c>
      <c r="B555" s="445" t="s">
        <v>1983</v>
      </c>
      <c r="C555" s="445" t="s">
        <v>1979</v>
      </c>
      <c r="D555" s="445" t="s">
        <v>1980</v>
      </c>
      <c r="E555" s="445" t="s">
        <v>1975</v>
      </c>
      <c r="F555" s="445" t="s">
        <v>1976</v>
      </c>
      <c r="G555" s="445" t="s">
        <v>1981</v>
      </c>
      <c r="H555" s="445" t="s">
        <v>1984</v>
      </c>
      <c r="I555" s="445" t="s">
        <v>1985</v>
      </c>
      <c r="J555" s="445" t="s">
        <v>3148</v>
      </c>
      <c r="K555" s="445" t="s">
        <v>3149</v>
      </c>
      <c r="L555" t="s">
        <v>4065</v>
      </c>
    </row>
    <row r="556" spans="1:12" x14ac:dyDescent="0.25">
      <c r="A556" s="445" t="s">
        <v>2703</v>
      </c>
      <c r="B556" s="445" t="s">
        <v>1983</v>
      </c>
      <c r="C556" s="445" t="s">
        <v>1979</v>
      </c>
      <c r="D556" s="445" t="s">
        <v>1980</v>
      </c>
      <c r="E556" s="445" t="s">
        <v>1975</v>
      </c>
      <c r="F556" s="445" t="s">
        <v>1976</v>
      </c>
      <c r="G556" s="445" t="s">
        <v>1981</v>
      </c>
      <c r="H556" s="445" t="s">
        <v>1984</v>
      </c>
      <c r="I556" s="445" t="s">
        <v>1985</v>
      </c>
      <c r="J556" s="445" t="s">
        <v>2704</v>
      </c>
      <c r="K556" s="445" t="s">
        <v>2705</v>
      </c>
      <c r="L556" t="s">
        <v>3917</v>
      </c>
    </row>
    <row r="557" spans="1:12" x14ac:dyDescent="0.25">
      <c r="A557" s="445" t="s">
        <v>2126</v>
      </c>
      <c r="B557" s="445" t="s">
        <v>1983</v>
      </c>
      <c r="C557" s="445" t="s">
        <v>1979</v>
      </c>
      <c r="D557" s="445" t="s">
        <v>1980</v>
      </c>
      <c r="E557" s="445" t="s">
        <v>1975</v>
      </c>
      <c r="F557" s="445" t="s">
        <v>1976</v>
      </c>
      <c r="G557" s="445" t="s">
        <v>1981</v>
      </c>
      <c r="H557" s="445" t="s">
        <v>1984</v>
      </c>
      <c r="I557" s="445" t="s">
        <v>1985</v>
      </c>
      <c r="J557" s="445" t="s">
        <v>2127</v>
      </c>
      <c r="K557" s="445" t="s">
        <v>2128</v>
      </c>
      <c r="L557" t="s">
        <v>3726</v>
      </c>
    </row>
    <row r="558" spans="1:12" x14ac:dyDescent="0.25">
      <c r="A558" s="445" t="s">
        <v>3345</v>
      </c>
      <c r="B558" s="445" t="s">
        <v>1983</v>
      </c>
      <c r="C558" s="445" t="s">
        <v>1979</v>
      </c>
      <c r="D558" s="445" t="s">
        <v>1980</v>
      </c>
      <c r="E558" s="445" t="s">
        <v>1975</v>
      </c>
      <c r="F558" s="445" t="s">
        <v>1976</v>
      </c>
      <c r="G558" s="445" t="s">
        <v>1981</v>
      </c>
      <c r="H558" s="445" t="s">
        <v>1984</v>
      </c>
      <c r="I558" s="445" t="s">
        <v>1985</v>
      </c>
      <c r="J558" s="445" t="s">
        <v>3346</v>
      </c>
      <c r="K558" s="445" t="s">
        <v>3347</v>
      </c>
      <c r="L558" t="s">
        <v>4131</v>
      </c>
    </row>
    <row r="559" spans="1:12" x14ac:dyDescent="0.25">
      <c r="A559" s="445" t="s">
        <v>3192</v>
      </c>
      <c r="B559" s="445" t="s">
        <v>1983</v>
      </c>
      <c r="C559" s="445" t="s">
        <v>1979</v>
      </c>
      <c r="D559" s="445" t="s">
        <v>1980</v>
      </c>
      <c r="E559" s="445" t="s">
        <v>1975</v>
      </c>
      <c r="F559" s="445" t="s">
        <v>1976</v>
      </c>
      <c r="G559" s="445" t="s">
        <v>1981</v>
      </c>
      <c r="H559" s="445" t="s">
        <v>1984</v>
      </c>
      <c r="I559" s="445" t="s">
        <v>1985</v>
      </c>
      <c r="J559" s="445" t="s">
        <v>3193</v>
      </c>
      <c r="K559" s="445" t="s">
        <v>3194</v>
      </c>
      <c r="L559" t="s">
        <v>4080</v>
      </c>
    </row>
    <row r="560" spans="1:12" x14ac:dyDescent="0.25">
      <c r="A560" s="445" t="s">
        <v>2373</v>
      </c>
      <c r="B560" s="445" t="s">
        <v>1983</v>
      </c>
      <c r="C560" s="445" t="s">
        <v>1979</v>
      </c>
      <c r="D560" s="445" t="s">
        <v>1980</v>
      </c>
      <c r="E560" s="445" t="s">
        <v>1975</v>
      </c>
      <c r="F560" s="445" t="s">
        <v>1976</v>
      </c>
      <c r="G560" s="445" t="s">
        <v>1981</v>
      </c>
      <c r="H560" s="445" t="s">
        <v>1984</v>
      </c>
      <c r="I560" s="445" t="s">
        <v>1985</v>
      </c>
      <c r="J560" s="445" t="s">
        <v>2374</v>
      </c>
      <c r="K560" s="445" t="s">
        <v>2375</v>
      </c>
      <c r="L560" t="s">
        <v>3807</v>
      </c>
    </row>
    <row r="561" spans="1:12" x14ac:dyDescent="0.25">
      <c r="A561" s="445" t="s">
        <v>3168</v>
      </c>
      <c r="B561" s="445" t="s">
        <v>1983</v>
      </c>
      <c r="C561" s="445" t="s">
        <v>1979</v>
      </c>
      <c r="D561" s="445" t="s">
        <v>1980</v>
      </c>
      <c r="E561" s="445" t="s">
        <v>1975</v>
      </c>
      <c r="F561" s="445" t="s">
        <v>1976</v>
      </c>
      <c r="G561" s="445" t="s">
        <v>1981</v>
      </c>
      <c r="H561" s="445" t="s">
        <v>1984</v>
      </c>
      <c r="I561" s="445" t="s">
        <v>1985</v>
      </c>
      <c r="J561" s="445" t="s">
        <v>3169</v>
      </c>
      <c r="K561" s="445" t="s">
        <v>3170</v>
      </c>
      <c r="L561" t="s">
        <v>4072</v>
      </c>
    </row>
    <row r="562" spans="1:12" x14ac:dyDescent="0.25">
      <c r="A562" s="445" t="s">
        <v>3144</v>
      </c>
      <c r="B562" s="445" t="s">
        <v>1983</v>
      </c>
      <c r="C562" s="445" t="s">
        <v>1979</v>
      </c>
      <c r="D562" s="445" t="s">
        <v>1980</v>
      </c>
      <c r="E562" s="445" t="s">
        <v>1975</v>
      </c>
      <c r="F562" s="445" t="s">
        <v>1976</v>
      </c>
      <c r="G562" s="445" t="s">
        <v>1981</v>
      </c>
      <c r="H562" s="445" t="s">
        <v>1984</v>
      </c>
      <c r="I562" s="445" t="s">
        <v>1985</v>
      </c>
      <c r="J562" s="445" t="s">
        <v>3145</v>
      </c>
      <c r="K562" s="445" t="s">
        <v>3146</v>
      </c>
      <c r="L562" t="s">
        <v>4064</v>
      </c>
    </row>
    <row r="563" spans="1:12" x14ac:dyDescent="0.25">
      <c r="A563" s="445" t="s">
        <v>3408</v>
      </c>
      <c r="B563" s="445" t="s">
        <v>1983</v>
      </c>
      <c r="C563" s="445" t="s">
        <v>1979</v>
      </c>
      <c r="D563" s="445" t="s">
        <v>1980</v>
      </c>
      <c r="E563" s="445" t="s">
        <v>1975</v>
      </c>
      <c r="F563" s="445" t="s">
        <v>1976</v>
      </c>
      <c r="G563" s="445" t="s">
        <v>1981</v>
      </c>
      <c r="H563" s="445" t="s">
        <v>1984</v>
      </c>
      <c r="I563" s="445" t="s">
        <v>1985</v>
      </c>
      <c r="J563" s="445" t="s">
        <v>3409</v>
      </c>
      <c r="K563" s="445" t="s">
        <v>3410</v>
      </c>
      <c r="L563" t="s">
        <v>4152</v>
      </c>
    </row>
  </sheetData>
  <autoFilter ref="A1:L1">
    <sortState ref="A2:L563">
      <sortCondition ref="J1"/>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pageSetUpPr fitToPage="1"/>
  </sheetPr>
  <dimension ref="A1:S96"/>
  <sheetViews>
    <sheetView workbookViewId="0">
      <pane xSplit="2" ySplit="4" topLeftCell="C8" activePane="bottomRight" state="frozen"/>
      <selection pane="topRight" activeCell="C1" sqref="C1"/>
      <selection pane="bottomLeft" activeCell="A5" sqref="A5"/>
      <selection pane="bottomRight" activeCell="O13" sqref="O13"/>
    </sheetView>
  </sheetViews>
  <sheetFormatPr defaultRowHeight="15.75" x14ac:dyDescent="0.25"/>
  <cols>
    <col min="1" max="1" width="11.5703125" style="385" customWidth="1"/>
    <col min="2" max="2" width="44.7109375" style="150" customWidth="1"/>
    <col min="3" max="3" width="9" style="150" bestFit="1" customWidth="1"/>
    <col min="4" max="4" width="10.28515625" style="151" customWidth="1"/>
    <col min="5" max="5" width="38.28515625" style="150" bestFit="1" customWidth="1"/>
    <col min="6" max="6" width="13.85546875" style="152" bestFit="1" customWidth="1"/>
    <col min="7" max="7" width="5.28515625" style="152" customWidth="1"/>
    <col min="8" max="8" width="8.7109375" style="152" customWidth="1"/>
    <col min="9" max="9" width="8.7109375" style="153" customWidth="1"/>
    <col min="10" max="10" width="9.7109375" style="154" customWidth="1"/>
    <col min="11" max="11" width="9.85546875" style="155" customWidth="1"/>
    <col min="12" max="12" width="10.140625" style="152" customWidth="1"/>
    <col min="13" max="13" width="9" style="155" customWidth="1"/>
    <col min="14" max="14" width="12.140625" style="156" customWidth="1"/>
    <col min="15" max="15" width="9.140625" style="157"/>
    <col min="17" max="17" width="9.5703125" bestFit="1" customWidth="1"/>
  </cols>
  <sheetData>
    <row r="1" spans="1:19" ht="23.25" x14ac:dyDescent="0.25">
      <c r="A1" s="351" t="s">
        <v>1692</v>
      </c>
    </row>
    <row r="4" spans="1:19" s="158" customFormat="1" ht="47.25" x14ac:dyDescent="0.25">
      <c r="A4" s="158" t="s">
        <v>1693</v>
      </c>
      <c r="B4" s="158" t="s">
        <v>1810</v>
      </c>
      <c r="C4" s="158" t="s">
        <v>40</v>
      </c>
      <c r="D4" s="158" t="s">
        <v>1694</v>
      </c>
      <c r="E4" s="158" t="s">
        <v>1695</v>
      </c>
      <c r="F4" s="158" t="s">
        <v>1696</v>
      </c>
      <c r="G4" s="158" t="s">
        <v>5</v>
      </c>
      <c r="H4" s="158" t="s">
        <v>1</v>
      </c>
      <c r="I4" s="158" t="s">
        <v>1697</v>
      </c>
      <c r="J4" s="158" t="s">
        <v>1698</v>
      </c>
      <c r="K4" s="158" t="s">
        <v>1811</v>
      </c>
      <c r="L4" s="158" t="s">
        <v>1812</v>
      </c>
      <c r="M4" s="158" t="s">
        <v>1813</v>
      </c>
      <c r="N4" s="158" t="s">
        <v>1814</v>
      </c>
      <c r="O4" s="159" t="s">
        <v>1815</v>
      </c>
    </row>
    <row r="5" spans="1:19" s="170" customFormat="1" x14ac:dyDescent="0.25">
      <c r="A5" s="352" t="s">
        <v>73</v>
      </c>
      <c r="B5" s="160" t="s">
        <v>1699</v>
      </c>
      <c r="C5" s="160">
        <v>1</v>
      </c>
      <c r="D5" s="161" t="s">
        <v>1218</v>
      </c>
      <c r="E5" s="160" t="s">
        <v>1219</v>
      </c>
      <c r="F5" s="162" t="s">
        <v>1700</v>
      </c>
      <c r="G5" s="162" t="s">
        <v>6</v>
      </c>
      <c r="H5" s="162" t="s">
        <v>1717</v>
      </c>
      <c r="I5" s="163" t="str">
        <f t="shared" ref="I5:I67" si="0">MID(A5,2,4)</f>
        <v>5173</v>
      </c>
      <c r="J5" s="164">
        <v>414</v>
      </c>
      <c r="K5" s="165">
        <f t="shared" ref="K5:K36" ca="1" si="1">SUMIF(D:J,D5,J:J)</f>
        <v>828</v>
      </c>
      <c r="L5" s="166">
        <v>1</v>
      </c>
      <c r="M5" s="165">
        <f>J5</f>
        <v>414</v>
      </c>
      <c r="N5" s="167">
        <f ca="1">IF(M5&gt;0,M5/K5,"")</f>
        <v>0.5</v>
      </c>
      <c r="O5" s="168">
        <v>0.5</v>
      </c>
      <c r="P5" s="353"/>
      <c r="Q5" s="169"/>
      <c r="R5" s="354"/>
      <c r="S5" s="355"/>
    </row>
    <row r="6" spans="1:19" s="170" customFormat="1" x14ac:dyDescent="0.25">
      <c r="A6" s="352" t="s">
        <v>121</v>
      </c>
      <c r="B6" s="160" t="s">
        <v>1701</v>
      </c>
      <c r="C6" s="160">
        <v>1</v>
      </c>
      <c r="D6" s="161" t="s">
        <v>1218</v>
      </c>
      <c r="E6" s="160" t="s">
        <v>1219</v>
      </c>
      <c r="F6" s="162" t="s">
        <v>1700</v>
      </c>
      <c r="G6" s="162" t="s">
        <v>6</v>
      </c>
      <c r="H6" s="162" t="s">
        <v>1717</v>
      </c>
      <c r="I6" s="163" t="str">
        <f t="shared" si="0"/>
        <v>8070</v>
      </c>
      <c r="J6" s="164">
        <v>414</v>
      </c>
      <c r="K6" s="165">
        <f t="shared" ca="1" si="1"/>
        <v>828</v>
      </c>
      <c r="L6" s="166">
        <v>1</v>
      </c>
      <c r="M6" s="165">
        <f>J6</f>
        <v>414</v>
      </c>
      <c r="N6" s="167">
        <f t="shared" ref="N6:N68" ca="1" si="2">IF(M6&gt;0,M6/K6,"")</f>
        <v>0.5</v>
      </c>
      <c r="O6" s="168">
        <v>0.5</v>
      </c>
      <c r="P6" s="353"/>
      <c r="Q6" s="169"/>
      <c r="R6" s="354"/>
      <c r="S6" s="355"/>
    </row>
    <row r="7" spans="1:19" s="170" customFormat="1" x14ac:dyDescent="0.25">
      <c r="A7" s="352"/>
      <c r="B7" s="160"/>
      <c r="C7" s="160"/>
      <c r="D7" s="161"/>
      <c r="E7" s="171" t="s">
        <v>1702</v>
      </c>
      <c r="F7" s="162"/>
      <c r="G7" s="172" t="s">
        <v>1970</v>
      </c>
      <c r="H7" s="162" t="s">
        <v>1703</v>
      </c>
      <c r="I7" s="163" t="str">
        <f t="shared" si="0"/>
        <v/>
      </c>
      <c r="J7" s="164">
        <v>0</v>
      </c>
      <c r="K7" s="165">
        <f t="shared" ca="1" si="1"/>
        <v>0</v>
      </c>
      <c r="L7" s="166"/>
      <c r="M7" s="165"/>
      <c r="N7" s="167" t="str">
        <f t="shared" si="2"/>
        <v/>
      </c>
      <c r="O7" s="168"/>
      <c r="P7" s="353"/>
      <c r="Q7" s="169"/>
      <c r="R7" s="354"/>
      <c r="S7" s="355"/>
    </row>
    <row r="8" spans="1:19" s="170" customFormat="1" x14ac:dyDescent="0.25">
      <c r="A8" s="356" t="s">
        <v>493</v>
      </c>
      <c r="B8" s="173" t="s">
        <v>494</v>
      </c>
      <c r="C8" s="173">
        <v>2</v>
      </c>
      <c r="D8" s="174" t="s">
        <v>1220</v>
      </c>
      <c r="E8" s="173" t="s">
        <v>1221</v>
      </c>
      <c r="F8" s="175" t="s">
        <v>1704</v>
      </c>
      <c r="G8" s="175" t="s">
        <v>52</v>
      </c>
      <c r="H8" s="175" t="s">
        <v>1717</v>
      </c>
      <c r="I8" s="176" t="str">
        <f t="shared" si="0"/>
        <v>5193</v>
      </c>
      <c r="J8" s="177">
        <v>495</v>
      </c>
      <c r="K8" s="178">
        <f t="shared" ca="1" si="1"/>
        <v>963</v>
      </c>
      <c r="L8" s="179">
        <v>1</v>
      </c>
      <c r="M8" s="178">
        <f t="shared" ref="M8:M13" si="3">J8</f>
        <v>495</v>
      </c>
      <c r="N8" s="180">
        <f t="shared" ca="1" si="2"/>
        <v>0.51401869158878499</v>
      </c>
      <c r="O8" s="168">
        <v>0.51400000000000001</v>
      </c>
      <c r="P8" s="353"/>
      <c r="Q8" s="169"/>
      <c r="R8" s="354"/>
      <c r="S8" s="355"/>
    </row>
    <row r="9" spans="1:19" s="170" customFormat="1" x14ac:dyDescent="0.25">
      <c r="A9" s="356" t="s">
        <v>495</v>
      </c>
      <c r="B9" s="173" t="s">
        <v>496</v>
      </c>
      <c r="C9" s="173">
        <v>2</v>
      </c>
      <c r="D9" s="174" t="s">
        <v>1220</v>
      </c>
      <c r="E9" s="173" t="s">
        <v>1221</v>
      </c>
      <c r="F9" s="175" t="s">
        <v>1704</v>
      </c>
      <c r="G9" s="175" t="s">
        <v>52</v>
      </c>
      <c r="H9" s="175" t="s">
        <v>1717</v>
      </c>
      <c r="I9" s="176" t="str">
        <f t="shared" si="0"/>
        <v>8390</v>
      </c>
      <c r="J9" s="177">
        <v>468</v>
      </c>
      <c r="K9" s="178">
        <f t="shared" ca="1" si="1"/>
        <v>963</v>
      </c>
      <c r="L9" s="179">
        <v>1</v>
      </c>
      <c r="M9" s="178">
        <f t="shared" si="3"/>
        <v>468</v>
      </c>
      <c r="N9" s="180">
        <f t="shared" ca="1" si="2"/>
        <v>0.48598130841121495</v>
      </c>
      <c r="O9" s="168">
        <v>0.48599999999999999</v>
      </c>
      <c r="P9" s="353"/>
      <c r="Q9" s="169"/>
      <c r="R9" s="354"/>
      <c r="S9" s="355"/>
    </row>
    <row r="10" spans="1:19" s="170" customFormat="1" x14ac:dyDescent="0.25">
      <c r="A10" s="181" t="s">
        <v>501</v>
      </c>
      <c r="B10" s="182" t="s">
        <v>502</v>
      </c>
      <c r="C10" s="182">
        <v>3</v>
      </c>
      <c r="D10" s="183" t="s">
        <v>1816</v>
      </c>
      <c r="E10" s="182" t="s">
        <v>1817</v>
      </c>
      <c r="F10" s="184" t="s">
        <v>1818</v>
      </c>
      <c r="G10" s="184" t="s">
        <v>49</v>
      </c>
      <c r="H10" s="184" t="s">
        <v>1962</v>
      </c>
      <c r="I10" s="181" t="str">
        <f t="shared" si="0"/>
        <v>7604</v>
      </c>
      <c r="J10" s="185">
        <v>287</v>
      </c>
      <c r="K10" s="186">
        <f t="shared" ca="1" si="1"/>
        <v>760</v>
      </c>
      <c r="L10" s="187">
        <v>1</v>
      </c>
      <c r="M10" s="186">
        <f t="shared" si="3"/>
        <v>287</v>
      </c>
      <c r="N10" s="188">
        <f t="shared" ca="1" si="2"/>
        <v>0.37763157894736843</v>
      </c>
      <c r="O10" s="168">
        <v>0.37759999999999999</v>
      </c>
      <c r="P10" s="353"/>
      <c r="Q10" s="169"/>
      <c r="R10" s="354"/>
      <c r="S10" s="355"/>
    </row>
    <row r="11" spans="1:19" s="170" customFormat="1" x14ac:dyDescent="0.25">
      <c r="A11" s="357" t="s">
        <v>1107</v>
      </c>
      <c r="B11" s="182" t="s">
        <v>1819</v>
      </c>
      <c r="C11" s="182">
        <v>3</v>
      </c>
      <c r="D11" s="183" t="s">
        <v>1816</v>
      </c>
      <c r="E11" s="182" t="s">
        <v>1817</v>
      </c>
      <c r="F11" s="184" t="s">
        <v>1818</v>
      </c>
      <c r="G11" s="184" t="s">
        <v>49</v>
      </c>
      <c r="H11" s="184" t="s">
        <v>1796</v>
      </c>
      <c r="I11" s="181" t="str">
        <f t="shared" si="0"/>
        <v>8607</v>
      </c>
      <c r="J11" s="185">
        <v>473</v>
      </c>
      <c r="K11" s="186">
        <f t="shared" ca="1" si="1"/>
        <v>760</v>
      </c>
      <c r="L11" s="187">
        <v>1</v>
      </c>
      <c r="M11" s="186">
        <f t="shared" si="3"/>
        <v>473</v>
      </c>
      <c r="N11" s="188">
        <f t="shared" ca="1" si="2"/>
        <v>0.62236842105263157</v>
      </c>
      <c r="O11" s="168">
        <v>0.62239999999999995</v>
      </c>
      <c r="P11" s="353"/>
      <c r="Q11" s="169"/>
      <c r="R11" s="354"/>
      <c r="S11" s="355"/>
    </row>
    <row r="12" spans="1:19" s="170" customFormat="1" x14ac:dyDescent="0.25">
      <c r="A12" s="358" t="s">
        <v>607</v>
      </c>
      <c r="B12" s="189" t="s">
        <v>1705</v>
      </c>
      <c r="C12" s="160">
        <v>4</v>
      </c>
      <c r="D12" s="190" t="s">
        <v>1222</v>
      </c>
      <c r="E12" s="189" t="s">
        <v>1223</v>
      </c>
      <c r="F12" s="191" t="s">
        <v>1706</v>
      </c>
      <c r="G12" s="191" t="s">
        <v>52</v>
      </c>
      <c r="H12" s="191" t="s">
        <v>1717</v>
      </c>
      <c r="I12" s="192" t="str">
        <f t="shared" si="0"/>
        <v>5154</v>
      </c>
      <c r="J12" s="193">
        <v>356</v>
      </c>
      <c r="K12" s="194">
        <f t="shared" ca="1" si="1"/>
        <v>821</v>
      </c>
      <c r="L12" s="195">
        <v>1</v>
      </c>
      <c r="M12" s="194">
        <f t="shared" si="3"/>
        <v>356</v>
      </c>
      <c r="N12" s="196">
        <f t="shared" ca="1" si="2"/>
        <v>0.4336175395858709</v>
      </c>
      <c r="O12" s="168">
        <v>0.43359999999999999</v>
      </c>
      <c r="P12" s="353"/>
      <c r="Q12" s="169"/>
      <c r="R12" s="354"/>
      <c r="S12" s="355"/>
    </row>
    <row r="13" spans="1:19" s="170" customFormat="1" x14ac:dyDescent="0.25">
      <c r="A13" s="358" t="s">
        <v>513</v>
      </c>
      <c r="B13" s="189" t="s">
        <v>1707</v>
      </c>
      <c r="C13" s="160">
        <v>4</v>
      </c>
      <c r="D13" s="190" t="s">
        <v>1222</v>
      </c>
      <c r="E13" s="189" t="s">
        <v>1223</v>
      </c>
      <c r="F13" s="191" t="s">
        <v>1706</v>
      </c>
      <c r="G13" s="191" t="s">
        <v>52</v>
      </c>
      <c r="H13" s="191" t="s">
        <v>1717</v>
      </c>
      <c r="I13" s="192" t="str">
        <f t="shared" si="0"/>
        <v>5153</v>
      </c>
      <c r="J13" s="193">
        <v>465</v>
      </c>
      <c r="K13" s="194">
        <f t="shared" ca="1" si="1"/>
        <v>821</v>
      </c>
      <c r="L13" s="195">
        <v>1</v>
      </c>
      <c r="M13" s="194">
        <f t="shared" si="3"/>
        <v>465</v>
      </c>
      <c r="N13" s="196">
        <f t="shared" ca="1" si="2"/>
        <v>0.5663824604141291</v>
      </c>
      <c r="O13" s="168">
        <v>0.56640000000000001</v>
      </c>
      <c r="P13" s="353"/>
      <c r="Q13" s="169"/>
      <c r="R13" s="354"/>
      <c r="S13" s="355"/>
    </row>
    <row r="14" spans="1:19" s="170" customFormat="1" x14ac:dyDescent="0.25">
      <c r="A14" s="358"/>
      <c r="B14" s="189"/>
      <c r="C14" s="160"/>
      <c r="D14" s="190"/>
      <c r="E14" s="197" t="s">
        <v>1708</v>
      </c>
      <c r="F14" s="191"/>
      <c r="G14" s="198" t="s">
        <v>1970</v>
      </c>
      <c r="H14" s="191" t="s">
        <v>1703</v>
      </c>
      <c r="I14" s="192" t="str">
        <f t="shared" si="0"/>
        <v/>
      </c>
      <c r="J14" s="193">
        <v>0</v>
      </c>
      <c r="K14" s="194">
        <f t="shared" ca="1" si="1"/>
        <v>0</v>
      </c>
      <c r="L14" s="195"/>
      <c r="M14" s="194"/>
      <c r="N14" s="196" t="str">
        <f t="shared" si="2"/>
        <v/>
      </c>
      <c r="O14" s="168"/>
      <c r="P14" s="353"/>
      <c r="Q14" s="169"/>
      <c r="R14" s="354"/>
      <c r="S14" s="355"/>
    </row>
    <row r="15" spans="1:19" s="170" customFormat="1" x14ac:dyDescent="0.25">
      <c r="A15" s="359" t="s">
        <v>658</v>
      </c>
      <c r="B15" s="199" t="s">
        <v>1709</v>
      </c>
      <c r="C15" s="199">
        <v>5</v>
      </c>
      <c r="D15" s="200" t="s">
        <v>1224</v>
      </c>
      <c r="E15" s="199" t="s">
        <v>1225</v>
      </c>
      <c r="F15" s="201" t="s">
        <v>1710</v>
      </c>
      <c r="G15" s="201" t="s">
        <v>49</v>
      </c>
      <c r="H15" s="201" t="s">
        <v>1717</v>
      </c>
      <c r="I15" s="202" t="str">
        <f t="shared" si="0"/>
        <v>6501</v>
      </c>
      <c r="J15" s="203">
        <v>401</v>
      </c>
      <c r="K15" s="204">
        <f t="shared" ca="1" si="1"/>
        <v>1101</v>
      </c>
      <c r="L15" s="205">
        <v>1</v>
      </c>
      <c r="M15" s="204">
        <f>J15</f>
        <v>401</v>
      </c>
      <c r="N15" s="206">
        <f t="shared" ca="1" si="2"/>
        <v>0.36421435059037238</v>
      </c>
      <c r="O15" s="168">
        <v>0.36420000000000002</v>
      </c>
      <c r="P15" s="353"/>
      <c r="Q15" s="169"/>
      <c r="R15" s="354"/>
      <c r="S15" s="355"/>
    </row>
    <row r="16" spans="1:19" s="170" customFormat="1" x14ac:dyDescent="0.25">
      <c r="A16" s="359" t="s">
        <v>819</v>
      </c>
      <c r="B16" s="199" t="s">
        <v>820</v>
      </c>
      <c r="C16" s="199">
        <v>5</v>
      </c>
      <c r="D16" s="200" t="s">
        <v>1224</v>
      </c>
      <c r="E16" s="199" t="s">
        <v>1225</v>
      </c>
      <c r="F16" s="201" t="s">
        <v>1710</v>
      </c>
      <c r="G16" s="201" t="s">
        <v>49</v>
      </c>
      <c r="H16" s="201" t="s">
        <v>1717</v>
      </c>
      <c r="I16" s="202" t="str">
        <f t="shared" si="0"/>
        <v>8358</v>
      </c>
      <c r="J16" s="203">
        <v>700</v>
      </c>
      <c r="K16" s="204">
        <f t="shared" ca="1" si="1"/>
        <v>1101</v>
      </c>
      <c r="L16" s="205">
        <v>1</v>
      </c>
      <c r="M16" s="204">
        <f>J16</f>
        <v>700</v>
      </c>
      <c r="N16" s="206">
        <f t="shared" ca="1" si="2"/>
        <v>0.63578564940962756</v>
      </c>
      <c r="O16" s="168">
        <v>0.63580000000000003</v>
      </c>
      <c r="P16" s="353"/>
      <c r="Q16" s="169"/>
      <c r="R16" s="354"/>
      <c r="S16" s="355"/>
    </row>
    <row r="17" spans="1:19" s="170" customFormat="1" x14ac:dyDescent="0.25">
      <c r="A17" s="360" t="s">
        <v>826</v>
      </c>
      <c r="B17" s="207" t="s">
        <v>1711</v>
      </c>
      <c r="C17" s="387">
        <v>6</v>
      </c>
      <c r="D17" s="208" t="s">
        <v>1226</v>
      </c>
      <c r="E17" s="207" t="s">
        <v>1227</v>
      </c>
      <c r="F17" s="209" t="s">
        <v>1712</v>
      </c>
      <c r="G17" s="209" t="s">
        <v>51</v>
      </c>
      <c r="H17" s="209" t="s">
        <v>1963</v>
      </c>
      <c r="I17" s="210" t="str">
        <f t="shared" si="0"/>
        <v>8943</v>
      </c>
      <c r="J17" s="211">
        <v>493</v>
      </c>
      <c r="K17" s="212">
        <f t="shared" ca="1" si="1"/>
        <v>1206</v>
      </c>
      <c r="L17" s="213">
        <v>1</v>
      </c>
      <c r="M17" s="212">
        <f>J17+J18+J19</f>
        <v>986</v>
      </c>
      <c r="N17" s="214">
        <f t="shared" ca="1" si="2"/>
        <v>0.81757877280265345</v>
      </c>
      <c r="O17" s="168">
        <v>0.81759999999999999</v>
      </c>
      <c r="P17" s="353"/>
      <c r="Q17" s="169"/>
      <c r="R17" s="354"/>
      <c r="S17" s="355"/>
    </row>
    <row r="18" spans="1:19" s="170" customFormat="1" x14ac:dyDescent="0.25">
      <c r="A18" s="360" t="s">
        <v>1713</v>
      </c>
      <c r="B18" s="207" t="s">
        <v>1714</v>
      </c>
      <c r="C18" s="387">
        <v>6</v>
      </c>
      <c r="D18" s="208" t="s">
        <v>1226</v>
      </c>
      <c r="E18" s="207" t="s">
        <v>1227</v>
      </c>
      <c r="F18" s="209" t="s">
        <v>1712</v>
      </c>
      <c r="G18" s="209" t="s">
        <v>51</v>
      </c>
      <c r="H18" s="209" t="s">
        <v>1964</v>
      </c>
      <c r="I18" s="210" t="str">
        <f t="shared" si="0"/>
        <v>8943</v>
      </c>
      <c r="J18" s="211">
        <v>312</v>
      </c>
      <c r="K18" s="212">
        <f t="shared" ca="1" si="1"/>
        <v>1206</v>
      </c>
      <c r="L18" s="213">
        <v>10</v>
      </c>
      <c r="M18" s="212"/>
      <c r="N18" s="214" t="str">
        <f t="shared" si="2"/>
        <v/>
      </c>
      <c r="O18" s="168"/>
      <c r="P18" s="353"/>
      <c r="Q18" s="169"/>
      <c r="R18" s="354"/>
      <c r="S18" s="355"/>
    </row>
    <row r="19" spans="1:19" s="170" customFormat="1" x14ac:dyDescent="0.25">
      <c r="A19" s="360" t="s">
        <v>1715</v>
      </c>
      <c r="B19" s="207" t="s">
        <v>1716</v>
      </c>
      <c r="C19" s="387">
        <v>6</v>
      </c>
      <c r="D19" s="208" t="s">
        <v>1226</v>
      </c>
      <c r="E19" s="207" t="s">
        <v>1227</v>
      </c>
      <c r="F19" s="209" t="s">
        <v>1712</v>
      </c>
      <c r="G19" s="209" t="s">
        <v>51</v>
      </c>
      <c r="H19" s="209" t="s">
        <v>1964</v>
      </c>
      <c r="I19" s="210" t="str">
        <f t="shared" si="0"/>
        <v>8943</v>
      </c>
      <c r="J19" s="211">
        <v>181</v>
      </c>
      <c r="K19" s="212">
        <f t="shared" ca="1" si="1"/>
        <v>1206</v>
      </c>
      <c r="L19" s="213">
        <v>9</v>
      </c>
      <c r="M19" s="212"/>
      <c r="N19" s="214" t="str">
        <f t="shared" si="2"/>
        <v/>
      </c>
      <c r="O19" s="168"/>
      <c r="P19" s="353"/>
      <c r="Q19" s="169"/>
      <c r="R19" s="354"/>
      <c r="S19" s="355"/>
    </row>
    <row r="20" spans="1:19" s="170" customFormat="1" x14ac:dyDescent="0.25">
      <c r="A20" s="362" t="s">
        <v>824</v>
      </c>
      <c r="B20" s="207" t="s">
        <v>825</v>
      </c>
      <c r="C20" s="387">
        <v>6</v>
      </c>
      <c r="D20" s="208" t="s">
        <v>1226</v>
      </c>
      <c r="E20" s="207" t="s">
        <v>1227</v>
      </c>
      <c r="F20" s="209" t="s">
        <v>1712</v>
      </c>
      <c r="G20" s="209" t="s">
        <v>51</v>
      </c>
      <c r="H20" s="209" t="s">
        <v>1717</v>
      </c>
      <c r="I20" s="210" t="str">
        <f t="shared" si="0"/>
        <v>5240</v>
      </c>
      <c r="J20" s="211">
        <v>220</v>
      </c>
      <c r="K20" s="212">
        <f t="shared" ca="1" si="1"/>
        <v>1206</v>
      </c>
      <c r="L20" s="213">
        <v>1</v>
      </c>
      <c r="M20" s="212">
        <f>J20</f>
        <v>220</v>
      </c>
      <c r="N20" s="214">
        <f t="shared" ca="1" si="2"/>
        <v>0.1824212271973466</v>
      </c>
      <c r="O20" s="168">
        <v>0.18240000000000001</v>
      </c>
      <c r="P20" s="353"/>
      <c r="Q20" s="169"/>
      <c r="R20" s="355"/>
      <c r="S20" s="355"/>
    </row>
    <row r="21" spans="1:19" s="170" customFormat="1" x14ac:dyDescent="0.25">
      <c r="A21" s="360"/>
      <c r="B21" s="207"/>
      <c r="C21" s="361"/>
      <c r="D21" s="208"/>
      <c r="E21" s="207" t="s">
        <v>1718</v>
      </c>
      <c r="F21" s="209"/>
      <c r="G21" s="209"/>
      <c r="H21" s="209" t="s">
        <v>1719</v>
      </c>
      <c r="I21" s="210" t="str">
        <f t="shared" si="0"/>
        <v/>
      </c>
      <c r="J21" s="211">
        <v>0</v>
      </c>
      <c r="K21" s="212">
        <f t="shared" ca="1" si="1"/>
        <v>0</v>
      </c>
      <c r="L21" s="213"/>
      <c r="M21" s="212"/>
      <c r="N21" s="214" t="str">
        <f t="shared" si="2"/>
        <v/>
      </c>
      <c r="O21" s="168"/>
      <c r="P21" s="353"/>
      <c r="Q21" s="169"/>
      <c r="R21" s="354"/>
      <c r="S21" s="355"/>
    </row>
    <row r="22" spans="1:19" s="170" customFormat="1" x14ac:dyDescent="0.25">
      <c r="A22" s="363" t="s">
        <v>834</v>
      </c>
      <c r="B22" s="215" t="s">
        <v>835</v>
      </c>
      <c r="C22" s="160">
        <v>7</v>
      </c>
      <c r="D22" s="216" t="s">
        <v>1228</v>
      </c>
      <c r="E22" s="215" t="s">
        <v>1229</v>
      </c>
      <c r="F22" s="217" t="s">
        <v>1720</v>
      </c>
      <c r="G22" s="217" t="s">
        <v>48</v>
      </c>
      <c r="H22" s="217" t="s">
        <v>1796</v>
      </c>
      <c r="I22" s="218" t="str">
        <f t="shared" si="0"/>
        <v>8779</v>
      </c>
      <c r="J22" s="219">
        <v>1558</v>
      </c>
      <c r="K22" s="220">
        <f t="shared" ca="1" si="1"/>
        <v>2456</v>
      </c>
      <c r="L22" s="221">
        <v>1</v>
      </c>
      <c r="M22" s="220">
        <f>J22+J23</f>
        <v>2021</v>
      </c>
      <c r="N22" s="222">
        <f t="shared" ca="1" si="2"/>
        <v>0.82288273615635177</v>
      </c>
      <c r="O22" s="168">
        <v>0.82289999999999996</v>
      </c>
      <c r="P22" s="353"/>
      <c r="Q22" s="169"/>
      <c r="R22" s="354"/>
      <c r="S22" s="355"/>
    </row>
    <row r="23" spans="1:19" s="170" customFormat="1" x14ac:dyDescent="0.25">
      <c r="A23" s="363" t="s">
        <v>1721</v>
      </c>
      <c r="B23" s="215" t="s">
        <v>1722</v>
      </c>
      <c r="C23" s="160">
        <v>7</v>
      </c>
      <c r="D23" s="216" t="s">
        <v>1228</v>
      </c>
      <c r="E23" s="215" t="s">
        <v>1229</v>
      </c>
      <c r="F23" s="217" t="s">
        <v>1720</v>
      </c>
      <c r="G23" s="217" t="s">
        <v>48</v>
      </c>
      <c r="H23" s="217" t="s">
        <v>1964</v>
      </c>
      <c r="I23" s="218" t="str">
        <f t="shared" si="0"/>
        <v>8779</v>
      </c>
      <c r="J23" s="219">
        <v>463</v>
      </c>
      <c r="K23" s="220">
        <f t="shared" ca="1" si="1"/>
        <v>2456</v>
      </c>
      <c r="L23" s="221">
        <v>2</v>
      </c>
      <c r="M23" s="220"/>
      <c r="N23" s="222" t="str">
        <f t="shared" si="2"/>
        <v/>
      </c>
      <c r="O23" s="168"/>
      <c r="P23" s="353"/>
      <c r="Q23" s="169"/>
      <c r="R23" s="354"/>
      <c r="S23" s="355"/>
    </row>
    <row r="24" spans="1:19" s="170" customFormat="1" x14ac:dyDescent="0.25">
      <c r="A24" s="363" t="s">
        <v>844</v>
      </c>
      <c r="B24" s="215" t="s">
        <v>1723</v>
      </c>
      <c r="C24" s="160">
        <v>7</v>
      </c>
      <c r="D24" s="216" t="s">
        <v>1228</v>
      </c>
      <c r="E24" s="215" t="s">
        <v>1229</v>
      </c>
      <c r="F24" s="217" t="s">
        <v>1720</v>
      </c>
      <c r="G24" s="217" t="s">
        <v>48</v>
      </c>
      <c r="H24" s="217" t="s">
        <v>1796</v>
      </c>
      <c r="I24" s="218" t="str">
        <f t="shared" si="0"/>
        <v>8838</v>
      </c>
      <c r="J24" s="219">
        <v>435</v>
      </c>
      <c r="K24" s="220">
        <f t="shared" ca="1" si="1"/>
        <v>2456</v>
      </c>
      <c r="L24" s="221">
        <v>1</v>
      </c>
      <c r="M24" s="220">
        <f>J24</f>
        <v>435</v>
      </c>
      <c r="N24" s="222">
        <f t="shared" ca="1" si="2"/>
        <v>0.1771172638436482</v>
      </c>
      <c r="O24" s="168">
        <v>0.17710000000000001</v>
      </c>
      <c r="P24" s="353"/>
      <c r="Q24" s="169"/>
      <c r="R24" s="354"/>
      <c r="S24" s="355"/>
    </row>
    <row r="25" spans="1:19" s="170" customFormat="1" x14ac:dyDescent="0.25">
      <c r="A25" s="363"/>
      <c r="B25" s="215"/>
      <c r="C25" s="160"/>
      <c r="D25" s="216"/>
      <c r="E25" s="215" t="s">
        <v>1724</v>
      </c>
      <c r="F25" s="217"/>
      <c r="G25" s="217"/>
      <c r="H25" s="217" t="s">
        <v>1725</v>
      </c>
      <c r="I25" s="218" t="str">
        <f t="shared" si="0"/>
        <v/>
      </c>
      <c r="J25" s="219">
        <v>0</v>
      </c>
      <c r="K25" s="220">
        <f t="shared" ca="1" si="1"/>
        <v>0</v>
      </c>
      <c r="L25" s="221"/>
      <c r="M25" s="220"/>
      <c r="N25" s="222" t="str">
        <f t="shared" si="2"/>
        <v/>
      </c>
      <c r="O25" s="168"/>
      <c r="P25" s="353"/>
      <c r="Q25" s="169"/>
      <c r="R25" s="354"/>
      <c r="S25" s="355"/>
    </row>
    <row r="26" spans="1:19" s="170" customFormat="1" x14ac:dyDescent="0.25">
      <c r="A26" s="364" t="s">
        <v>847</v>
      </c>
      <c r="B26" s="223" t="s">
        <v>1726</v>
      </c>
      <c r="C26" s="160">
        <v>8</v>
      </c>
      <c r="D26" s="224" t="s">
        <v>1230</v>
      </c>
      <c r="E26" s="223" t="s">
        <v>1231</v>
      </c>
      <c r="F26" s="225" t="s">
        <v>1727</v>
      </c>
      <c r="G26" s="225" t="s">
        <v>49</v>
      </c>
      <c r="H26" s="225" t="s">
        <v>1965</v>
      </c>
      <c r="I26" s="226" t="str">
        <f t="shared" si="0"/>
        <v>8878</v>
      </c>
      <c r="J26" s="227">
        <v>1077</v>
      </c>
      <c r="K26" s="228">
        <f t="shared" ca="1" si="1"/>
        <v>1747</v>
      </c>
      <c r="L26" s="229">
        <v>1</v>
      </c>
      <c r="M26" s="228">
        <f>J26+J28</f>
        <v>1535</v>
      </c>
      <c r="N26" s="230">
        <f t="shared" ca="1" si="2"/>
        <v>0.87864911276473956</v>
      </c>
      <c r="O26" s="168">
        <v>0.87860000000000005</v>
      </c>
      <c r="P26" s="353"/>
      <c r="Q26" s="169"/>
      <c r="R26" s="354"/>
      <c r="S26" s="355"/>
    </row>
    <row r="27" spans="1:19" s="170" customFormat="1" x14ac:dyDescent="0.25">
      <c r="A27" s="364" t="s">
        <v>845</v>
      </c>
      <c r="B27" s="223" t="s">
        <v>1728</v>
      </c>
      <c r="C27" s="160">
        <v>8</v>
      </c>
      <c r="D27" s="224" t="s">
        <v>1230</v>
      </c>
      <c r="E27" s="223" t="s">
        <v>1231</v>
      </c>
      <c r="F27" s="225" t="s">
        <v>1727</v>
      </c>
      <c r="G27" s="225" t="s">
        <v>49</v>
      </c>
      <c r="H27" s="225" t="s">
        <v>1796</v>
      </c>
      <c r="I27" s="226" t="str">
        <f t="shared" si="0"/>
        <v>7658</v>
      </c>
      <c r="J27" s="227">
        <v>212</v>
      </c>
      <c r="K27" s="228">
        <f t="shared" ca="1" si="1"/>
        <v>1747</v>
      </c>
      <c r="L27" s="229">
        <v>1</v>
      </c>
      <c r="M27" s="228">
        <f>J27</f>
        <v>212</v>
      </c>
      <c r="N27" s="230">
        <f t="shared" ca="1" si="2"/>
        <v>0.12135088723526044</v>
      </c>
      <c r="O27" s="168">
        <v>0.12139999999999999</v>
      </c>
      <c r="P27" s="353"/>
      <c r="Q27" s="169"/>
      <c r="R27" s="354"/>
      <c r="S27" s="355"/>
    </row>
    <row r="28" spans="1:19" s="170" customFormat="1" x14ac:dyDescent="0.25">
      <c r="A28" s="364" t="s">
        <v>1729</v>
      </c>
      <c r="B28" s="223" t="s">
        <v>1730</v>
      </c>
      <c r="C28" s="160">
        <v>8</v>
      </c>
      <c r="D28" s="224" t="s">
        <v>1230</v>
      </c>
      <c r="E28" s="223" t="s">
        <v>1231</v>
      </c>
      <c r="F28" s="225" t="s">
        <v>1727</v>
      </c>
      <c r="G28" s="225" t="s">
        <v>49</v>
      </c>
      <c r="H28" s="225" t="s">
        <v>1966</v>
      </c>
      <c r="I28" s="226" t="str">
        <f t="shared" si="0"/>
        <v>8878</v>
      </c>
      <c r="J28" s="227">
        <v>458</v>
      </c>
      <c r="K28" s="228">
        <f t="shared" ca="1" si="1"/>
        <v>1747</v>
      </c>
      <c r="L28" s="229">
        <v>2</v>
      </c>
      <c r="M28" s="228"/>
      <c r="N28" s="230" t="str">
        <f t="shared" si="2"/>
        <v/>
      </c>
      <c r="O28" s="168"/>
      <c r="P28" s="353"/>
      <c r="Q28" s="169"/>
      <c r="R28" s="354"/>
      <c r="S28" s="355"/>
    </row>
    <row r="29" spans="1:19" s="170" customFormat="1" x14ac:dyDescent="0.25">
      <c r="A29" s="364"/>
      <c r="B29" s="223"/>
      <c r="C29" s="160"/>
      <c r="D29" s="224"/>
      <c r="E29" s="223" t="s">
        <v>1731</v>
      </c>
      <c r="F29" s="225"/>
      <c r="G29" s="225"/>
      <c r="H29" s="225" t="s">
        <v>1725</v>
      </c>
      <c r="I29" s="226" t="str">
        <f t="shared" si="0"/>
        <v/>
      </c>
      <c r="J29" s="227">
        <v>0</v>
      </c>
      <c r="K29" s="228">
        <f t="shared" ca="1" si="1"/>
        <v>0</v>
      </c>
      <c r="L29" s="229"/>
      <c r="M29" s="228"/>
      <c r="N29" s="230" t="str">
        <f t="shared" si="2"/>
        <v/>
      </c>
      <c r="O29" s="168"/>
      <c r="P29" s="353"/>
      <c r="Q29" s="169"/>
      <c r="R29" s="354"/>
      <c r="S29" s="355"/>
    </row>
    <row r="30" spans="1:19" s="170" customFormat="1" x14ac:dyDescent="0.25">
      <c r="A30" s="365" t="s">
        <v>849</v>
      </c>
      <c r="B30" s="231" t="s">
        <v>1732</v>
      </c>
      <c r="C30" s="160">
        <v>9</v>
      </c>
      <c r="D30" s="232" t="s">
        <v>1232</v>
      </c>
      <c r="E30" s="231" t="s">
        <v>1233</v>
      </c>
      <c r="F30" s="233" t="s">
        <v>1733</v>
      </c>
      <c r="G30" s="233" t="s">
        <v>6</v>
      </c>
      <c r="H30" s="233" t="s">
        <v>1796</v>
      </c>
      <c r="I30" s="234" t="str">
        <f t="shared" si="0"/>
        <v>7614</v>
      </c>
      <c r="J30" s="235">
        <v>730</v>
      </c>
      <c r="K30" s="236">
        <f t="shared" ca="1" si="1"/>
        <v>1322</v>
      </c>
      <c r="L30" s="237">
        <v>1</v>
      </c>
      <c r="M30" s="236">
        <f>J30</f>
        <v>730</v>
      </c>
      <c r="N30" s="238">
        <f t="shared" ca="1" si="2"/>
        <v>0.5521936459909228</v>
      </c>
      <c r="O30" s="168">
        <v>0.55220000000000002</v>
      </c>
      <c r="P30" s="353"/>
      <c r="Q30" s="169"/>
      <c r="R30" s="354"/>
      <c r="S30" s="355"/>
    </row>
    <row r="31" spans="1:19" s="170" customFormat="1" x14ac:dyDescent="0.25">
      <c r="A31" s="365" t="s">
        <v>850</v>
      </c>
      <c r="B31" s="231" t="s">
        <v>851</v>
      </c>
      <c r="C31" s="160">
        <v>9</v>
      </c>
      <c r="D31" s="232" t="s">
        <v>1232</v>
      </c>
      <c r="E31" s="231" t="s">
        <v>1233</v>
      </c>
      <c r="F31" s="233" t="s">
        <v>1733</v>
      </c>
      <c r="G31" s="233" t="s">
        <v>6</v>
      </c>
      <c r="H31" s="233" t="s">
        <v>1796</v>
      </c>
      <c r="I31" s="234" t="str">
        <f t="shared" si="0"/>
        <v>8714</v>
      </c>
      <c r="J31" s="235">
        <v>592</v>
      </c>
      <c r="K31" s="236">
        <f t="shared" ca="1" si="1"/>
        <v>1322</v>
      </c>
      <c r="L31" s="237">
        <v>1</v>
      </c>
      <c r="M31" s="236">
        <f>J31</f>
        <v>592</v>
      </c>
      <c r="N31" s="238">
        <f t="shared" ca="1" si="2"/>
        <v>0.44780635400907715</v>
      </c>
      <c r="O31" s="168">
        <v>0.44779999999999998</v>
      </c>
      <c r="P31" s="353"/>
      <c r="Q31" s="169"/>
      <c r="R31" s="354"/>
      <c r="S31" s="355"/>
    </row>
    <row r="32" spans="1:19" s="170" customFormat="1" x14ac:dyDescent="0.25">
      <c r="A32" s="366" t="s">
        <v>861</v>
      </c>
      <c r="B32" s="239" t="s">
        <v>862</v>
      </c>
      <c r="C32" s="160">
        <v>10</v>
      </c>
      <c r="D32" s="240" t="s">
        <v>1234</v>
      </c>
      <c r="E32" s="239" t="s">
        <v>1235</v>
      </c>
      <c r="F32" s="241" t="s">
        <v>1734</v>
      </c>
      <c r="G32" s="241" t="s">
        <v>48</v>
      </c>
      <c r="H32" s="241" t="s">
        <v>1796</v>
      </c>
      <c r="I32" s="242" t="str">
        <f t="shared" si="0"/>
        <v>8575</v>
      </c>
      <c r="J32" s="243">
        <v>1452</v>
      </c>
      <c r="K32" s="244">
        <f t="shared" ca="1" si="1"/>
        <v>2447</v>
      </c>
      <c r="L32" s="245">
        <v>1</v>
      </c>
      <c r="M32" s="244">
        <f>J32</f>
        <v>1452</v>
      </c>
      <c r="N32" s="246">
        <f t="shared" ca="1" si="2"/>
        <v>0.59337964854924397</v>
      </c>
      <c r="O32" s="168">
        <v>0.59340000000000004</v>
      </c>
      <c r="P32" s="353"/>
      <c r="Q32" s="169"/>
      <c r="R32" s="354"/>
      <c r="S32" s="355"/>
    </row>
    <row r="33" spans="1:19" s="170" customFormat="1" x14ac:dyDescent="0.25">
      <c r="A33" s="366" t="s">
        <v>852</v>
      </c>
      <c r="B33" s="239" t="s">
        <v>1735</v>
      </c>
      <c r="C33" s="160">
        <v>10</v>
      </c>
      <c r="D33" s="240" t="s">
        <v>1234</v>
      </c>
      <c r="E33" s="239" t="s">
        <v>1235</v>
      </c>
      <c r="F33" s="241" t="s">
        <v>1734</v>
      </c>
      <c r="G33" s="241" t="s">
        <v>48</v>
      </c>
      <c r="H33" s="241" t="s">
        <v>1796</v>
      </c>
      <c r="I33" s="242" t="str">
        <f t="shared" si="0"/>
        <v>7656</v>
      </c>
      <c r="J33" s="243">
        <v>474</v>
      </c>
      <c r="K33" s="244">
        <f t="shared" ca="1" si="1"/>
        <v>2447</v>
      </c>
      <c r="L33" s="245">
        <v>1</v>
      </c>
      <c r="M33" s="244">
        <f>J33</f>
        <v>474</v>
      </c>
      <c r="N33" s="246">
        <f t="shared" ca="1" si="2"/>
        <v>0.19370657948508377</v>
      </c>
      <c r="O33" s="168">
        <v>0.19370000000000001</v>
      </c>
      <c r="P33" s="353"/>
      <c r="Q33" s="169"/>
      <c r="R33" s="354"/>
      <c r="S33" s="355"/>
    </row>
    <row r="34" spans="1:19" s="170" customFormat="1" x14ac:dyDescent="0.25">
      <c r="A34" s="366" t="s">
        <v>856</v>
      </c>
      <c r="B34" s="239" t="s">
        <v>1736</v>
      </c>
      <c r="C34" s="160">
        <v>10</v>
      </c>
      <c r="D34" s="240" t="s">
        <v>1234</v>
      </c>
      <c r="E34" s="239" t="s">
        <v>1235</v>
      </c>
      <c r="F34" s="241" t="s">
        <v>1734</v>
      </c>
      <c r="G34" s="241" t="s">
        <v>48</v>
      </c>
      <c r="H34" s="241" t="s">
        <v>1796</v>
      </c>
      <c r="I34" s="242" t="str">
        <f t="shared" si="0"/>
        <v>7657</v>
      </c>
      <c r="J34" s="243">
        <v>521</v>
      </c>
      <c r="K34" s="244">
        <f t="shared" ca="1" si="1"/>
        <v>2447</v>
      </c>
      <c r="L34" s="245">
        <v>1</v>
      </c>
      <c r="M34" s="244">
        <f>J34</f>
        <v>521</v>
      </c>
      <c r="N34" s="246">
        <f t="shared" ca="1" si="2"/>
        <v>0.21291377196567224</v>
      </c>
      <c r="O34" s="168">
        <v>0.21290000000000001</v>
      </c>
      <c r="P34" s="353"/>
      <c r="Q34" s="169"/>
      <c r="R34" s="354"/>
      <c r="S34" s="355"/>
    </row>
    <row r="35" spans="1:19" s="170" customFormat="1" x14ac:dyDescent="0.25">
      <c r="A35" s="366"/>
      <c r="B35" s="239"/>
      <c r="C35" s="160"/>
      <c r="D35" s="240"/>
      <c r="E35" s="239" t="s">
        <v>1737</v>
      </c>
      <c r="F35" s="241"/>
      <c r="G35" s="241"/>
      <c r="H35" s="241" t="s">
        <v>1725</v>
      </c>
      <c r="I35" s="242" t="str">
        <f t="shared" si="0"/>
        <v/>
      </c>
      <c r="J35" s="243">
        <v>0</v>
      </c>
      <c r="K35" s="244">
        <f t="shared" ca="1" si="1"/>
        <v>0</v>
      </c>
      <c r="L35" s="245"/>
      <c r="M35" s="244"/>
      <c r="N35" s="246" t="str">
        <f t="shared" si="2"/>
        <v/>
      </c>
      <c r="O35" s="168"/>
      <c r="P35" s="353"/>
      <c r="Q35" s="169"/>
      <c r="R35" s="354"/>
      <c r="S35" s="355"/>
    </row>
    <row r="36" spans="1:19" s="170" customFormat="1" x14ac:dyDescent="0.25">
      <c r="A36" s="367" t="s">
        <v>867</v>
      </c>
      <c r="B36" s="247" t="s">
        <v>868</v>
      </c>
      <c r="C36" s="160">
        <v>11</v>
      </c>
      <c r="D36" s="248" t="s">
        <v>1236</v>
      </c>
      <c r="E36" s="247" t="s">
        <v>1237</v>
      </c>
      <c r="F36" s="249" t="s">
        <v>1738</v>
      </c>
      <c r="G36" s="249" t="s">
        <v>51</v>
      </c>
      <c r="H36" s="249" t="s">
        <v>1796</v>
      </c>
      <c r="I36" s="250" t="str">
        <f t="shared" si="0"/>
        <v>7666</v>
      </c>
      <c r="J36" s="251">
        <v>344</v>
      </c>
      <c r="K36" s="252">
        <f t="shared" ca="1" si="1"/>
        <v>1268</v>
      </c>
      <c r="L36" s="253">
        <v>1</v>
      </c>
      <c r="M36" s="252">
        <f t="shared" ref="M36:M46" si="4">J36</f>
        <v>344</v>
      </c>
      <c r="N36" s="254">
        <f t="shared" ca="1" si="2"/>
        <v>0.27129337539432175</v>
      </c>
      <c r="O36" s="168">
        <v>0.27129999999999999</v>
      </c>
      <c r="P36" s="353"/>
      <c r="Q36" s="169"/>
      <c r="R36" s="354"/>
      <c r="S36" s="355"/>
    </row>
    <row r="37" spans="1:19" s="170" customFormat="1" x14ac:dyDescent="0.25">
      <c r="A37" s="367" t="s">
        <v>865</v>
      </c>
      <c r="B37" s="247" t="s">
        <v>866</v>
      </c>
      <c r="C37" s="160">
        <v>11</v>
      </c>
      <c r="D37" s="248" t="s">
        <v>1236</v>
      </c>
      <c r="E37" s="247" t="s">
        <v>1237</v>
      </c>
      <c r="F37" s="249" t="s">
        <v>1738</v>
      </c>
      <c r="G37" s="249" t="s">
        <v>51</v>
      </c>
      <c r="H37" s="249" t="s">
        <v>1796</v>
      </c>
      <c r="I37" s="250" t="str">
        <f t="shared" si="0"/>
        <v>7665</v>
      </c>
      <c r="J37" s="251">
        <v>415</v>
      </c>
      <c r="K37" s="252">
        <f t="shared" ref="K37:K68" ca="1" si="5">SUMIF(D:J,D37,J:J)</f>
        <v>1268</v>
      </c>
      <c r="L37" s="253">
        <v>1</v>
      </c>
      <c r="M37" s="252">
        <f t="shared" si="4"/>
        <v>415</v>
      </c>
      <c r="N37" s="254">
        <f t="shared" ca="1" si="2"/>
        <v>0.3272870662460568</v>
      </c>
      <c r="O37" s="168">
        <v>0.32729999999999998</v>
      </c>
      <c r="P37" s="353"/>
      <c r="Q37" s="169"/>
      <c r="R37" s="354"/>
      <c r="S37" s="355"/>
    </row>
    <row r="38" spans="1:19" s="170" customFormat="1" x14ac:dyDescent="0.25">
      <c r="A38" s="367" t="s">
        <v>869</v>
      </c>
      <c r="B38" s="247" t="s">
        <v>870</v>
      </c>
      <c r="C38" s="160">
        <v>11</v>
      </c>
      <c r="D38" s="248" t="s">
        <v>1236</v>
      </c>
      <c r="E38" s="247" t="s">
        <v>1237</v>
      </c>
      <c r="F38" s="249" t="s">
        <v>1738</v>
      </c>
      <c r="G38" s="249" t="s">
        <v>51</v>
      </c>
      <c r="H38" s="249" t="s">
        <v>1796</v>
      </c>
      <c r="I38" s="250" t="str">
        <f t="shared" si="0"/>
        <v>8713</v>
      </c>
      <c r="J38" s="251">
        <v>509</v>
      </c>
      <c r="K38" s="252">
        <f t="shared" ca="1" si="5"/>
        <v>1268</v>
      </c>
      <c r="L38" s="253">
        <v>1</v>
      </c>
      <c r="M38" s="252">
        <f t="shared" si="4"/>
        <v>509</v>
      </c>
      <c r="N38" s="254">
        <f t="shared" ca="1" si="2"/>
        <v>0.40141955835962145</v>
      </c>
      <c r="O38" s="168">
        <v>0.40139999999999998</v>
      </c>
      <c r="P38" s="353"/>
      <c r="Q38" s="169"/>
      <c r="R38" s="354"/>
      <c r="S38" s="355"/>
    </row>
    <row r="39" spans="1:19" s="170" customFormat="1" x14ac:dyDescent="0.25">
      <c r="A39" s="368" t="s">
        <v>871</v>
      </c>
      <c r="B39" s="255" t="s">
        <v>872</v>
      </c>
      <c r="C39" s="160">
        <v>12</v>
      </c>
      <c r="D39" s="256" t="s">
        <v>1238</v>
      </c>
      <c r="E39" s="255" t="s">
        <v>1239</v>
      </c>
      <c r="F39" s="257" t="s">
        <v>1739</v>
      </c>
      <c r="G39" s="257" t="s">
        <v>52</v>
      </c>
      <c r="H39" s="257" t="s">
        <v>1796</v>
      </c>
      <c r="I39" s="258" t="str">
        <f t="shared" si="0"/>
        <v>7669</v>
      </c>
      <c r="J39" s="259">
        <v>635</v>
      </c>
      <c r="K39" s="260">
        <f t="shared" ca="1" si="5"/>
        <v>1966</v>
      </c>
      <c r="L39" s="261">
        <v>1</v>
      </c>
      <c r="M39" s="260">
        <f t="shared" si="4"/>
        <v>635</v>
      </c>
      <c r="N39" s="262">
        <f t="shared" ca="1" si="2"/>
        <v>0.32299084435401831</v>
      </c>
      <c r="O39" s="168">
        <v>0.32300000000000001</v>
      </c>
      <c r="P39" s="353"/>
      <c r="Q39" s="169"/>
      <c r="R39" s="354"/>
      <c r="S39" s="355"/>
    </row>
    <row r="40" spans="1:19" s="170" customFormat="1" x14ac:dyDescent="0.25">
      <c r="A40" s="368" t="s">
        <v>873</v>
      </c>
      <c r="B40" s="255" t="s">
        <v>874</v>
      </c>
      <c r="C40" s="160">
        <v>12</v>
      </c>
      <c r="D40" s="256" t="s">
        <v>1238</v>
      </c>
      <c r="E40" s="255" t="s">
        <v>1239</v>
      </c>
      <c r="F40" s="257" t="s">
        <v>1739</v>
      </c>
      <c r="G40" s="257" t="s">
        <v>52</v>
      </c>
      <c r="H40" s="257" t="s">
        <v>1796</v>
      </c>
      <c r="I40" s="258" t="str">
        <f t="shared" si="0"/>
        <v>7725</v>
      </c>
      <c r="J40" s="259">
        <v>629</v>
      </c>
      <c r="K40" s="260">
        <f t="shared" ca="1" si="5"/>
        <v>1966</v>
      </c>
      <c r="L40" s="261">
        <v>1</v>
      </c>
      <c r="M40" s="260">
        <f t="shared" si="4"/>
        <v>629</v>
      </c>
      <c r="N40" s="262">
        <f t="shared" ca="1" si="2"/>
        <v>0.31993896236012209</v>
      </c>
      <c r="O40" s="168">
        <v>0.31990000000000002</v>
      </c>
      <c r="P40" s="353"/>
      <c r="Q40" s="169"/>
      <c r="R40" s="354"/>
      <c r="S40" s="355"/>
    </row>
    <row r="41" spans="1:19" s="170" customFormat="1" x14ac:dyDescent="0.25">
      <c r="A41" s="368" t="s">
        <v>875</v>
      </c>
      <c r="B41" s="255" t="s">
        <v>876</v>
      </c>
      <c r="C41" s="160">
        <v>12</v>
      </c>
      <c r="D41" s="256" t="s">
        <v>1238</v>
      </c>
      <c r="E41" s="255" t="s">
        <v>1239</v>
      </c>
      <c r="F41" s="257" t="s">
        <v>1739</v>
      </c>
      <c r="G41" s="257" t="s">
        <v>52</v>
      </c>
      <c r="H41" s="257" t="s">
        <v>1796</v>
      </c>
      <c r="I41" s="258" t="str">
        <f t="shared" si="0"/>
        <v>8866</v>
      </c>
      <c r="J41" s="259">
        <v>702</v>
      </c>
      <c r="K41" s="260">
        <f t="shared" ca="1" si="5"/>
        <v>1966</v>
      </c>
      <c r="L41" s="261">
        <v>1</v>
      </c>
      <c r="M41" s="260">
        <f t="shared" si="4"/>
        <v>702</v>
      </c>
      <c r="N41" s="262">
        <f t="shared" ca="1" si="2"/>
        <v>0.35707019328585959</v>
      </c>
      <c r="O41" s="168">
        <v>0.35709999999999997</v>
      </c>
      <c r="P41" s="353"/>
      <c r="Q41" s="169"/>
      <c r="R41" s="354"/>
      <c r="S41" s="355"/>
    </row>
    <row r="42" spans="1:19" s="170" customFormat="1" x14ac:dyDescent="0.25">
      <c r="A42" s="358" t="s">
        <v>879</v>
      </c>
      <c r="B42" s="189" t="s">
        <v>1740</v>
      </c>
      <c r="C42" s="160">
        <v>13</v>
      </c>
      <c r="D42" s="190" t="s">
        <v>1240</v>
      </c>
      <c r="E42" s="189" t="s">
        <v>1241</v>
      </c>
      <c r="F42" s="191" t="s">
        <v>1741</v>
      </c>
      <c r="G42" s="191" t="s">
        <v>52</v>
      </c>
      <c r="H42" s="191" t="s">
        <v>1796</v>
      </c>
      <c r="I42" s="192" t="str">
        <f t="shared" si="0"/>
        <v>7664</v>
      </c>
      <c r="J42" s="193">
        <v>468</v>
      </c>
      <c r="K42" s="194">
        <f t="shared" ca="1" si="5"/>
        <v>1809</v>
      </c>
      <c r="L42" s="195">
        <v>1</v>
      </c>
      <c r="M42" s="194">
        <f t="shared" si="4"/>
        <v>468</v>
      </c>
      <c r="N42" s="196">
        <f t="shared" ca="1" si="2"/>
        <v>0.25870646766169153</v>
      </c>
      <c r="O42" s="168">
        <v>0.25869999999999999</v>
      </c>
      <c r="P42" s="353"/>
      <c r="Q42" s="169"/>
      <c r="R42" s="354"/>
      <c r="S42" s="355"/>
    </row>
    <row r="43" spans="1:19" s="170" customFormat="1" x14ac:dyDescent="0.25">
      <c r="A43" s="358" t="s">
        <v>884</v>
      </c>
      <c r="B43" s="189" t="s">
        <v>1742</v>
      </c>
      <c r="C43" s="160">
        <v>13</v>
      </c>
      <c r="D43" s="190" t="s">
        <v>1240</v>
      </c>
      <c r="E43" s="189" t="s">
        <v>1241</v>
      </c>
      <c r="F43" s="191" t="s">
        <v>1741</v>
      </c>
      <c r="G43" s="191" t="s">
        <v>52</v>
      </c>
      <c r="H43" s="191" t="s">
        <v>1796</v>
      </c>
      <c r="I43" s="192" t="str">
        <f t="shared" si="0"/>
        <v>8921</v>
      </c>
      <c r="J43" s="193">
        <v>548</v>
      </c>
      <c r="K43" s="194">
        <f t="shared" ca="1" si="5"/>
        <v>1809</v>
      </c>
      <c r="L43" s="195">
        <v>1</v>
      </c>
      <c r="M43" s="194">
        <f t="shared" si="4"/>
        <v>548</v>
      </c>
      <c r="N43" s="196">
        <f t="shared" ca="1" si="2"/>
        <v>0.30292979546710891</v>
      </c>
      <c r="O43" s="168">
        <v>0.3029</v>
      </c>
      <c r="P43" s="353"/>
      <c r="Q43" s="169"/>
      <c r="R43" s="354"/>
      <c r="S43" s="355"/>
    </row>
    <row r="44" spans="1:19" s="170" customFormat="1" x14ac:dyDescent="0.25">
      <c r="A44" s="358" t="s">
        <v>881</v>
      </c>
      <c r="B44" s="189" t="s">
        <v>1743</v>
      </c>
      <c r="C44" s="160">
        <v>13</v>
      </c>
      <c r="D44" s="190" t="s">
        <v>1240</v>
      </c>
      <c r="E44" s="189" t="s">
        <v>1241</v>
      </c>
      <c r="F44" s="191" t="s">
        <v>1741</v>
      </c>
      <c r="G44" s="191" t="s">
        <v>52</v>
      </c>
      <c r="H44" s="191" t="s">
        <v>1797</v>
      </c>
      <c r="I44" s="192" t="str">
        <f t="shared" si="0"/>
        <v>8701</v>
      </c>
      <c r="J44" s="193">
        <v>793</v>
      </c>
      <c r="K44" s="194">
        <f t="shared" ca="1" si="5"/>
        <v>1809</v>
      </c>
      <c r="L44" s="195">
        <v>1</v>
      </c>
      <c r="M44" s="194">
        <f t="shared" si="4"/>
        <v>793</v>
      </c>
      <c r="N44" s="196">
        <f t="shared" ca="1" si="2"/>
        <v>0.43836373687119956</v>
      </c>
      <c r="O44" s="168">
        <v>0.43840000000000001</v>
      </c>
      <c r="P44" s="353"/>
      <c r="Q44" s="169"/>
      <c r="R44" s="354"/>
      <c r="S44" s="355"/>
    </row>
    <row r="45" spans="1:19" s="170" customFormat="1" x14ac:dyDescent="0.25">
      <c r="A45" s="369" t="s">
        <v>886</v>
      </c>
      <c r="B45" s="263" t="s">
        <v>887</v>
      </c>
      <c r="C45" s="160">
        <v>14</v>
      </c>
      <c r="D45" s="264" t="s">
        <v>1242</v>
      </c>
      <c r="E45" s="263" t="s">
        <v>1243</v>
      </c>
      <c r="F45" s="265" t="s">
        <v>1744</v>
      </c>
      <c r="G45" s="265" t="s">
        <v>6</v>
      </c>
      <c r="H45" s="265" t="s">
        <v>1717</v>
      </c>
      <c r="I45" s="266" t="str">
        <f t="shared" si="0"/>
        <v>2134</v>
      </c>
      <c r="J45" s="267">
        <v>259</v>
      </c>
      <c r="K45" s="268">
        <f t="shared" ca="1" si="5"/>
        <v>739</v>
      </c>
      <c r="L45" s="269">
        <v>1</v>
      </c>
      <c r="M45" s="268">
        <f t="shared" si="4"/>
        <v>259</v>
      </c>
      <c r="N45" s="270">
        <f t="shared" ca="1" si="2"/>
        <v>0.35047361299052776</v>
      </c>
      <c r="O45" s="168">
        <v>0.35049999999999998</v>
      </c>
      <c r="P45" s="353"/>
      <c r="Q45" s="169"/>
      <c r="R45" s="354"/>
      <c r="S45" s="355"/>
    </row>
    <row r="46" spans="1:19" s="277" customFormat="1" x14ac:dyDescent="0.25">
      <c r="A46" s="370" t="s">
        <v>891</v>
      </c>
      <c r="B46" s="263" t="s">
        <v>1674</v>
      </c>
      <c r="C46" s="160">
        <v>14</v>
      </c>
      <c r="D46" s="271" t="s">
        <v>1242</v>
      </c>
      <c r="E46" s="263" t="s">
        <v>1243</v>
      </c>
      <c r="F46" s="265" t="s">
        <v>1744</v>
      </c>
      <c r="G46" s="265" t="s">
        <v>6</v>
      </c>
      <c r="H46" s="265" t="s">
        <v>1796</v>
      </c>
      <c r="I46" s="272" t="str">
        <f t="shared" si="0"/>
        <v>8577</v>
      </c>
      <c r="J46" s="273">
        <v>480</v>
      </c>
      <c r="K46" s="274">
        <f t="shared" ca="1" si="5"/>
        <v>739</v>
      </c>
      <c r="L46" s="275">
        <v>1</v>
      </c>
      <c r="M46" s="274">
        <f t="shared" si="4"/>
        <v>480</v>
      </c>
      <c r="N46" s="270">
        <f t="shared" ca="1" si="2"/>
        <v>0.64952638700947229</v>
      </c>
      <c r="O46" s="168">
        <v>0.64949999999999997</v>
      </c>
      <c r="P46" s="371"/>
      <c r="Q46" s="276"/>
      <c r="R46" s="372"/>
      <c r="S46" s="355"/>
    </row>
    <row r="47" spans="1:19" s="170" customFormat="1" x14ac:dyDescent="0.25">
      <c r="A47" s="369"/>
      <c r="B47" s="263"/>
      <c r="C47" s="160"/>
      <c r="D47" s="264"/>
      <c r="E47" s="278" t="s">
        <v>1745</v>
      </c>
      <c r="F47" s="279"/>
      <c r="G47" s="280" t="s">
        <v>1970</v>
      </c>
      <c r="H47" s="279" t="s">
        <v>1703</v>
      </c>
      <c r="I47" s="266" t="str">
        <f t="shared" si="0"/>
        <v/>
      </c>
      <c r="J47" s="267">
        <v>0</v>
      </c>
      <c r="K47" s="268">
        <f t="shared" ca="1" si="5"/>
        <v>0</v>
      </c>
      <c r="L47" s="269"/>
      <c r="M47" s="268"/>
      <c r="N47" s="270" t="str">
        <f t="shared" si="2"/>
        <v/>
      </c>
      <c r="O47" s="168"/>
      <c r="P47" s="353"/>
      <c r="Q47" s="169"/>
      <c r="R47" s="354"/>
      <c r="S47" s="355"/>
    </row>
    <row r="48" spans="1:19" s="170" customFormat="1" x14ac:dyDescent="0.25">
      <c r="A48" s="369"/>
      <c r="B48" s="263"/>
      <c r="C48" s="160"/>
      <c r="D48" s="264"/>
      <c r="E48" s="278" t="s">
        <v>1746</v>
      </c>
      <c r="F48" s="279"/>
      <c r="G48" s="280" t="s">
        <v>1970</v>
      </c>
      <c r="H48" s="279" t="s">
        <v>1703</v>
      </c>
      <c r="I48" s="266" t="str">
        <f t="shared" si="0"/>
        <v/>
      </c>
      <c r="J48" s="267">
        <v>0</v>
      </c>
      <c r="K48" s="268">
        <f t="shared" ca="1" si="5"/>
        <v>0</v>
      </c>
      <c r="L48" s="269"/>
      <c r="M48" s="268"/>
      <c r="N48" s="270" t="str">
        <f t="shared" si="2"/>
        <v/>
      </c>
      <c r="O48" s="168"/>
      <c r="P48" s="353"/>
      <c r="Q48" s="169"/>
      <c r="R48" s="354"/>
      <c r="S48" s="355"/>
    </row>
    <row r="49" spans="1:19" s="170" customFormat="1" x14ac:dyDescent="0.25">
      <c r="A49" s="373" t="s">
        <v>895</v>
      </c>
      <c r="B49" s="281" t="s">
        <v>1747</v>
      </c>
      <c r="C49" s="160">
        <v>15</v>
      </c>
      <c r="D49" s="282" t="s">
        <v>1244</v>
      </c>
      <c r="E49" s="281" t="s">
        <v>1245</v>
      </c>
      <c r="F49" s="283" t="s">
        <v>1748</v>
      </c>
      <c r="G49" s="283" t="s">
        <v>49</v>
      </c>
      <c r="H49" s="283" t="s">
        <v>1796</v>
      </c>
      <c r="I49" s="284" t="str">
        <f t="shared" si="0"/>
        <v>7717</v>
      </c>
      <c r="J49" s="285">
        <v>430</v>
      </c>
      <c r="K49" s="286">
        <f t="shared" ca="1" si="5"/>
        <v>1719</v>
      </c>
      <c r="L49" s="287">
        <v>1</v>
      </c>
      <c r="M49" s="286">
        <f>J49</f>
        <v>430</v>
      </c>
      <c r="N49" s="288">
        <f t="shared" ca="1" si="2"/>
        <v>0.25014543339150669</v>
      </c>
      <c r="O49" s="168">
        <v>0.25019999999999998</v>
      </c>
      <c r="P49" s="353"/>
      <c r="Q49" s="169"/>
      <c r="R49" s="354"/>
      <c r="S49" s="355"/>
    </row>
    <row r="50" spans="1:19" s="170" customFormat="1" x14ac:dyDescent="0.25">
      <c r="A50" s="373" t="s">
        <v>897</v>
      </c>
      <c r="B50" s="281" t="s">
        <v>1749</v>
      </c>
      <c r="C50" s="160">
        <v>15</v>
      </c>
      <c r="D50" s="282" t="s">
        <v>1244</v>
      </c>
      <c r="E50" s="281" t="s">
        <v>1245</v>
      </c>
      <c r="F50" s="283" t="s">
        <v>1748</v>
      </c>
      <c r="G50" s="283" t="s">
        <v>49</v>
      </c>
      <c r="H50" s="283" t="s">
        <v>1796</v>
      </c>
      <c r="I50" s="284" t="str">
        <f t="shared" si="0"/>
        <v>8901</v>
      </c>
      <c r="J50" s="285">
        <v>327</v>
      </c>
      <c r="K50" s="286">
        <f t="shared" ca="1" si="5"/>
        <v>1719</v>
      </c>
      <c r="L50" s="287">
        <v>1</v>
      </c>
      <c r="M50" s="286">
        <f t="shared" ref="M50:M52" si="6">J50</f>
        <v>327</v>
      </c>
      <c r="N50" s="288">
        <f t="shared" ca="1" si="2"/>
        <v>0.19022687609075042</v>
      </c>
      <c r="O50" s="168">
        <v>0.19020000000000001</v>
      </c>
      <c r="P50" s="353"/>
      <c r="Q50" s="169"/>
      <c r="R50" s="354"/>
      <c r="S50" s="355"/>
    </row>
    <row r="51" spans="1:19" s="170" customFormat="1" x14ac:dyDescent="0.25">
      <c r="A51" s="373" t="s">
        <v>894</v>
      </c>
      <c r="B51" s="281" t="s">
        <v>1750</v>
      </c>
      <c r="C51" s="160">
        <v>15</v>
      </c>
      <c r="D51" s="282" t="s">
        <v>1244</v>
      </c>
      <c r="E51" s="281" t="s">
        <v>1245</v>
      </c>
      <c r="F51" s="283" t="s">
        <v>1748</v>
      </c>
      <c r="G51" s="283" t="s">
        <v>49</v>
      </c>
      <c r="H51" s="283" t="s">
        <v>1796</v>
      </c>
      <c r="I51" s="284" t="str">
        <f t="shared" si="0"/>
        <v>7716</v>
      </c>
      <c r="J51" s="285">
        <v>485</v>
      </c>
      <c r="K51" s="286">
        <f t="shared" ca="1" si="5"/>
        <v>1719</v>
      </c>
      <c r="L51" s="287">
        <v>1</v>
      </c>
      <c r="M51" s="286">
        <f t="shared" si="6"/>
        <v>485</v>
      </c>
      <c r="N51" s="288">
        <f t="shared" ca="1" si="2"/>
        <v>0.2821407795229785</v>
      </c>
      <c r="O51" s="168">
        <v>0.28210000000000002</v>
      </c>
      <c r="P51" s="353"/>
      <c r="Q51" s="169"/>
      <c r="R51" s="354"/>
      <c r="S51" s="355"/>
    </row>
    <row r="52" spans="1:19" s="170" customFormat="1" x14ac:dyDescent="0.25">
      <c r="A52" s="373" t="s">
        <v>892</v>
      </c>
      <c r="B52" s="281" t="s">
        <v>1751</v>
      </c>
      <c r="C52" s="160">
        <v>15</v>
      </c>
      <c r="D52" s="282" t="s">
        <v>1244</v>
      </c>
      <c r="E52" s="281" t="s">
        <v>1245</v>
      </c>
      <c r="F52" s="283" t="s">
        <v>1748</v>
      </c>
      <c r="G52" s="283" t="s">
        <v>49</v>
      </c>
      <c r="H52" s="283" t="s">
        <v>1963</v>
      </c>
      <c r="I52" s="284" t="str">
        <f t="shared" si="0"/>
        <v>7715</v>
      </c>
      <c r="J52" s="285">
        <v>477</v>
      </c>
      <c r="K52" s="286">
        <f t="shared" ca="1" si="5"/>
        <v>1719</v>
      </c>
      <c r="L52" s="287">
        <v>1</v>
      </c>
      <c r="M52" s="286">
        <f t="shared" si="6"/>
        <v>477</v>
      </c>
      <c r="N52" s="288">
        <f t="shared" ca="1" si="2"/>
        <v>0.27748691099476441</v>
      </c>
      <c r="O52" s="168">
        <v>0.27750000000000002</v>
      </c>
      <c r="P52" s="353"/>
      <c r="Q52" s="169"/>
      <c r="R52" s="354"/>
      <c r="S52" s="355"/>
    </row>
    <row r="53" spans="1:19" s="170" customFormat="1" x14ac:dyDescent="0.25">
      <c r="A53" s="374" t="s">
        <v>999</v>
      </c>
      <c r="B53" s="289" t="s">
        <v>1752</v>
      </c>
      <c r="C53" s="160">
        <v>16</v>
      </c>
      <c r="D53" s="290" t="s">
        <v>1246</v>
      </c>
      <c r="E53" s="289" t="s">
        <v>1247</v>
      </c>
      <c r="F53" s="291" t="s">
        <v>1753</v>
      </c>
      <c r="G53" s="291" t="s">
        <v>48</v>
      </c>
      <c r="H53" s="291" t="s">
        <v>1796</v>
      </c>
      <c r="I53" s="292" t="str">
        <f t="shared" si="0"/>
        <v>8867</v>
      </c>
      <c r="J53" s="293">
        <v>503</v>
      </c>
      <c r="K53" s="294">
        <f t="shared" ca="1" si="5"/>
        <v>1899</v>
      </c>
      <c r="L53" s="295">
        <v>1</v>
      </c>
      <c r="M53" s="294">
        <f>J53</f>
        <v>503</v>
      </c>
      <c r="N53" s="296">
        <f t="shared" ca="1" si="2"/>
        <v>0.26487625065824116</v>
      </c>
      <c r="O53" s="168">
        <v>0.26490000000000002</v>
      </c>
      <c r="P53" s="353"/>
      <c r="Q53" s="169"/>
      <c r="R53" s="354"/>
      <c r="S53" s="355"/>
    </row>
    <row r="54" spans="1:19" s="170" customFormat="1" x14ac:dyDescent="0.25">
      <c r="A54" s="374" t="s">
        <v>938</v>
      </c>
      <c r="B54" s="289" t="s">
        <v>1754</v>
      </c>
      <c r="C54" s="160">
        <v>16</v>
      </c>
      <c r="D54" s="290" t="s">
        <v>1246</v>
      </c>
      <c r="E54" s="289" t="s">
        <v>1247</v>
      </c>
      <c r="F54" s="291" t="s">
        <v>1753</v>
      </c>
      <c r="G54" s="291" t="s">
        <v>48</v>
      </c>
      <c r="H54" s="291" t="s">
        <v>1796</v>
      </c>
      <c r="I54" s="292" t="str">
        <f t="shared" si="0"/>
        <v>7721</v>
      </c>
      <c r="J54" s="293">
        <v>468</v>
      </c>
      <c r="K54" s="294">
        <f t="shared" ca="1" si="5"/>
        <v>1899</v>
      </c>
      <c r="L54" s="295">
        <v>1</v>
      </c>
      <c r="M54" s="294">
        <f t="shared" ref="M54:M56" si="7">J54</f>
        <v>468</v>
      </c>
      <c r="N54" s="296">
        <f t="shared" ca="1" si="2"/>
        <v>0.24644549763033174</v>
      </c>
      <c r="O54" s="168">
        <v>0.2465</v>
      </c>
      <c r="P54" s="353"/>
      <c r="Q54" s="169"/>
      <c r="R54" s="354"/>
      <c r="S54" s="355"/>
    </row>
    <row r="55" spans="1:19" s="170" customFormat="1" x14ac:dyDescent="0.25">
      <c r="A55" s="374" t="s">
        <v>923</v>
      </c>
      <c r="B55" s="289" t="s">
        <v>1755</v>
      </c>
      <c r="C55" s="160">
        <v>16</v>
      </c>
      <c r="D55" s="290" t="s">
        <v>1246</v>
      </c>
      <c r="E55" s="289" t="s">
        <v>1247</v>
      </c>
      <c r="F55" s="291" t="s">
        <v>1753</v>
      </c>
      <c r="G55" s="291" t="s">
        <v>48</v>
      </c>
      <c r="H55" s="291" t="s">
        <v>1796</v>
      </c>
      <c r="I55" s="292" t="str">
        <f t="shared" si="0"/>
        <v>7719</v>
      </c>
      <c r="J55" s="293">
        <v>449</v>
      </c>
      <c r="K55" s="294">
        <f t="shared" ca="1" si="5"/>
        <v>1899</v>
      </c>
      <c r="L55" s="295">
        <v>1</v>
      </c>
      <c r="M55" s="294">
        <f t="shared" si="7"/>
        <v>449</v>
      </c>
      <c r="N55" s="296">
        <f t="shared" ca="1" si="2"/>
        <v>0.2364402317008952</v>
      </c>
      <c r="O55" s="168">
        <v>0.2364</v>
      </c>
      <c r="P55" s="353"/>
      <c r="Q55" s="169"/>
      <c r="R55" s="354"/>
      <c r="S55" s="355"/>
    </row>
    <row r="56" spans="1:19" s="170" customFormat="1" x14ac:dyDescent="0.25">
      <c r="A56" s="374" t="s">
        <v>900</v>
      </c>
      <c r="B56" s="289" t="s">
        <v>1756</v>
      </c>
      <c r="C56" s="160">
        <v>16</v>
      </c>
      <c r="D56" s="290" t="s">
        <v>1246</v>
      </c>
      <c r="E56" s="289" t="s">
        <v>1247</v>
      </c>
      <c r="F56" s="291" t="s">
        <v>1753</v>
      </c>
      <c r="G56" s="291" t="s">
        <v>48</v>
      </c>
      <c r="H56" s="291" t="s">
        <v>1796</v>
      </c>
      <c r="I56" s="292" t="str">
        <f t="shared" si="0"/>
        <v>7718</v>
      </c>
      <c r="J56" s="293">
        <v>479</v>
      </c>
      <c r="K56" s="294">
        <f t="shared" ca="1" si="5"/>
        <v>1899</v>
      </c>
      <c r="L56" s="295">
        <v>1</v>
      </c>
      <c r="M56" s="294">
        <f t="shared" si="7"/>
        <v>479</v>
      </c>
      <c r="N56" s="296">
        <f t="shared" ca="1" si="2"/>
        <v>0.25223802001053186</v>
      </c>
      <c r="O56" s="168">
        <v>0.25219999999999998</v>
      </c>
      <c r="P56" s="353"/>
      <c r="Q56" s="169"/>
      <c r="R56" s="354"/>
      <c r="S56" s="355"/>
    </row>
    <row r="57" spans="1:19" s="170" customFormat="1" x14ac:dyDescent="0.25">
      <c r="A57" s="375" t="s">
        <v>1016</v>
      </c>
      <c r="B57" s="297" t="s">
        <v>1757</v>
      </c>
      <c r="C57" s="160">
        <v>17</v>
      </c>
      <c r="D57" s="298" t="s">
        <v>1248</v>
      </c>
      <c r="E57" s="297" t="s">
        <v>1249</v>
      </c>
      <c r="F57" s="299" t="s">
        <v>1758</v>
      </c>
      <c r="G57" s="299" t="s">
        <v>51</v>
      </c>
      <c r="H57" s="299" t="s">
        <v>1796</v>
      </c>
      <c r="I57" s="300" t="str">
        <f t="shared" si="0"/>
        <v>8696</v>
      </c>
      <c r="J57" s="301">
        <v>532</v>
      </c>
      <c r="K57" s="302">
        <f t="shared" ca="1" si="5"/>
        <v>1053</v>
      </c>
      <c r="L57" s="303">
        <v>1</v>
      </c>
      <c r="M57" s="302">
        <f>J57</f>
        <v>532</v>
      </c>
      <c r="N57" s="304">
        <f t="shared" ca="1" si="2"/>
        <v>0.50522317188983856</v>
      </c>
      <c r="O57" s="168">
        <v>0.50519999999999998</v>
      </c>
      <c r="P57" s="353"/>
      <c r="Q57" s="169"/>
      <c r="R57" s="354"/>
      <c r="S57" s="355"/>
    </row>
    <row r="58" spans="1:19" s="170" customFormat="1" x14ac:dyDescent="0.25">
      <c r="A58" s="375" t="s">
        <v>1001</v>
      </c>
      <c r="B58" s="297" t="s">
        <v>1002</v>
      </c>
      <c r="C58" s="160">
        <v>17</v>
      </c>
      <c r="D58" s="298" t="s">
        <v>1248</v>
      </c>
      <c r="E58" s="297" t="s">
        <v>1249</v>
      </c>
      <c r="F58" s="299" t="s">
        <v>1758</v>
      </c>
      <c r="G58" s="299" t="s">
        <v>51</v>
      </c>
      <c r="H58" s="299" t="s">
        <v>1796</v>
      </c>
      <c r="I58" s="300" t="str">
        <f t="shared" si="0"/>
        <v>7734</v>
      </c>
      <c r="J58" s="301">
        <v>521</v>
      </c>
      <c r="K58" s="302">
        <f t="shared" ca="1" si="5"/>
        <v>1053</v>
      </c>
      <c r="L58" s="303">
        <v>1</v>
      </c>
      <c r="M58" s="302">
        <f>J58</f>
        <v>521</v>
      </c>
      <c r="N58" s="304">
        <f t="shared" ca="1" si="2"/>
        <v>0.49477682811016144</v>
      </c>
      <c r="O58" s="168">
        <v>0.49480000000000002</v>
      </c>
      <c r="P58" s="353"/>
      <c r="Q58" s="169"/>
      <c r="R58" s="354"/>
      <c r="S58" s="355"/>
    </row>
    <row r="59" spans="1:19" s="170" customFormat="1" x14ac:dyDescent="0.25">
      <c r="A59" s="375"/>
      <c r="B59" s="297"/>
      <c r="C59" s="160"/>
      <c r="D59" s="298"/>
      <c r="E59" s="305" t="s">
        <v>1759</v>
      </c>
      <c r="F59" s="306"/>
      <c r="G59" s="307" t="s">
        <v>1970</v>
      </c>
      <c r="H59" s="306" t="s">
        <v>1719</v>
      </c>
      <c r="I59" s="300" t="str">
        <f t="shared" si="0"/>
        <v/>
      </c>
      <c r="J59" s="301">
        <v>0</v>
      </c>
      <c r="K59" s="302">
        <f t="shared" ca="1" si="5"/>
        <v>0</v>
      </c>
      <c r="L59" s="303"/>
      <c r="M59" s="302"/>
      <c r="N59" s="304" t="str">
        <f t="shared" si="2"/>
        <v/>
      </c>
      <c r="O59" s="168"/>
      <c r="P59" s="353"/>
      <c r="Q59" s="169"/>
      <c r="R59" s="354"/>
      <c r="S59" s="355"/>
    </row>
    <row r="60" spans="1:19" s="170" customFormat="1" x14ac:dyDescent="0.25">
      <c r="A60" s="375"/>
      <c r="B60" s="297"/>
      <c r="C60" s="160"/>
      <c r="D60" s="298"/>
      <c r="E60" s="305" t="s">
        <v>1760</v>
      </c>
      <c r="F60" s="306"/>
      <c r="G60" s="307"/>
      <c r="H60" s="306" t="s">
        <v>1761</v>
      </c>
      <c r="I60" s="300" t="str">
        <f t="shared" si="0"/>
        <v/>
      </c>
      <c r="J60" s="301">
        <v>0</v>
      </c>
      <c r="K60" s="302">
        <f t="shared" ca="1" si="5"/>
        <v>0</v>
      </c>
      <c r="L60" s="303"/>
      <c r="M60" s="302"/>
      <c r="N60" s="304" t="str">
        <f t="shared" si="2"/>
        <v/>
      </c>
      <c r="O60" s="168"/>
      <c r="P60" s="353"/>
      <c r="Q60" s="169"/>
      <c r="R60" s="354"/>
      <c r="S60" s="355"/>
    </row>
    <row r="61" spans="1:19" s="170" customFormat="1" x14ac:dyDescent="0.25">
      <c r="A61" s="376" t="s">
        <v>1080</v>
      </c>
      <c r="B61" s="308" t="s">
        <v>1762</v>
      </c>
      <c r="C61" s="160">
        <v>18</v>
      </c>
      <c r="D61" s="309" t="s">
        <v>1250</v>
      </c>
      <c r="E61" s="308" t="s">
        <v>1251</v>
      </c>
      <c r="F61" s="310" t="s">
        <v>1763</v>
      </c>
      <c r="G61" s="310" t="s">
        <v>52</v>
      </c>
      <c r="H61" s="310" t="s">
        <v>1796</v>
      </c>
      <c r="I61" s="311" t="str">
        <f t="shared" si="0"/>
        <v>7777</v>
      </c>
      <c r="J61" s="312">
        <v>323</v>
      </c>
      <c r="K61" s="313">
        <f t="shared" ca="1" si="5"/>
        <v>1885</v>
      </c>
      <c r="L61" s="314">
        <v>1</v>
      </c>
      <c r="M61" s="313">
        <f t="shared" ref="M61:M65" si="8">J61</f>
        <v>323</v>
      </c>
      <c r="N61" s="315">
        <f t="shared" ca="1" si="2"/>
        <v>0.17135278514588859</v>
      </c>
      <c r="O61" s="168">
        <v>0.1714</v>
      </c>
      <c r="P61" s="353"/>
      <c r="Q61" s="169"/>
      <c r="R61" s="354"/>
      <c r="S61" s="355"/>
    </row>
    <row r="62" spans="1:19" s="170" customFormat="1" x14ac:dyDescent="0.25">
      <c r="A62" s="376" t="s">
        <v>1075</v>
      </c>
      <c r="B62" s="308" t="s">
        <v>1764</v>
      </c>
      <c r="C62" s="160">
        <v>18</v>
      </c>
      <c r="D62" s="309" t="s">
        <v>1250</v>
      </c>
      <c r="E62" s="308" t="s">
        <v>1251</v>
      </c>
      <c r="F62" s="310" t="s">
        <v>1763</v>
      </c>
      <c r="G62" s="310" t="s">
        <v>52</v>
      </c>
      <c r="H62" s="310" t="s">
        <v>1796</v>
      </c>
      <c r="I62" s="311" t="str">
        <f t="shared" si="0"/>
        <v>7775</v>
      </c>
      <c r="J62" s="312">
        <v>388</v>
      </c>
      <c r="K62" s="313">
        <f t="shared" ca="1" si="5"/>
        <v>1885</v>
      </c>
      <c r="L62" s="314">
        <v>1</v>
      </c>
      <c r="M62" s="313">
        <f t="shared" si="8"/>
        <v>388</v>
      </c>
      <c r="N62" s="315">
        <f t="shared" ca="1" si="2"/>
        <v>0.20583554376657826</v>
      </c>
      <c r="O62" s="168">
        <v>0.20580000000000001</v>
      </c>
      <c r="P62" s="353"/>
      <c r="Q62" s="169"/>
      <c r="R62" s="354"/>
      <c r="S62" s="355"/>
    </row>
    <row r="63" spans="1:19" s="170" customFormat="1" x14ac:dyDescent="0.25">
      <c r="A63" s="376" t="s">
        <v>1057</v>
      </c>
      <c r="B63" s="308" t="s">
        <v>1765</v>
      </c>
      <c r="C63" s="160">
        <v>18</v>
      </c>
      <c r="D63" s="309" t="s">
        <v>1250</v>
      </c>
      <c r="E63" s="308" t="s">
        <v>1251</v>
      </c>
      <c r="F63" s="310" t="s">
        <v>1763</v>
      </c>
      <c r="G63" s="310" t="s">
        <v>52</v>
      </c>
      <c r="H63" s="310" t="s">
        <v>1796</v>
      </c>
      <c r="I63" s="311" t="str">
        <f t="shared" si="0"/>
        <v>7773</v>
      </c>
      <c r="J63" s="312">
        <v>388</v>
      </c>
      <c r="K63" s="313">
        <f t="shared" ca="1" si="5"/>
        <v>1885</v>
      </c>
      <c r="L63" s="314">
        <v>1</v>
      </c>
      <c r="M63" s="313">
        <f t="shared" si="8"/>
        <v>388</v>
      </c>
      <c r="N63" s="315">
        <f t="shared" ca="1" si="2"/>
        <v>0.20583554376657826</v>
      </c>
      <c r="O63" s="168">
        <v>0.20580000000000001</v>
      </c>
      <c r="P63" s="353"/>
      <c r="Q63" s="169"/>
      <c r="R63" s="354"/>
      <c r="S63" s="355"/>
    </row>
    <row r="64" spans="1:19" s="170" customFormat="1" x14ac:dyDescent="0.25">
      <c r="A64" s="376" t="s">
        <v>1049</v>
      </c>
      <c r="B64" s="308" t="s">
        <v>1766</v>
      </c>
      <c r="C64" s="160">
        <v>18</v>
      </c>
      <c r="D64" s="309" t="s">
        <v>1250</v>
      </c>
      <c r="E64" s="308" t="s">
        <v>1251</v>
      </c>
      <c r="F64" s="310" t="s">
        <v>1763</v>
      </c>
      <c r="G64" s="310" t="s">
        <v>52</v>
      </c>
      <c r="H64" s="310" t="s">
        <v>1796</v>
      </c>
      <c r="I64" s="311" t="str">
        <f t="shared" si="0"/>
        <v>7772</v>
      </c>
      <c r="J64" s="312">
        <v>371</v>
      </c>
      <c r="K64" s="313">
        <f t="shared" ca="1" si="5"/>
        <v>1885</v>
      </c>
      <c r="L64" s="314">
        <v>1</v>
      </c>
      <c r="M64" s="313">
        <f t="shared" si="8"/>
        <v>371</v>
      </c>
      <c r="N64" s="315">
        <f t="shared" ca="1" si="2"/>
        <v>0.19681697612732096</v>
      </c>
      <c r="O64" s="168">
        <v>0.1968</v>
      </c>
      <c r="P64" s="353"/>
      <c r="Q64" s="169"/>
      <c r="R64" s="354"/>
      <c r="S64" s="355"/>
    </row>
    <row r="65" spans="1:19" s="170" customFormat="1" x14ac:dyDescent="0.25">
      <c r="A65" s="376" t="s">
        <v>1084</v>
      </c>
      <c r="B65" s="308" t="s">
        <v>1767</v>
      </c>
      <c r="C65" s="160">
        <v>18</v>
      </c>
      <c r="D65" s="309" t="s">
        <v>1250</v>
      </c>
      <c r="E65" s="308" t="s">
        <v>1251</v>
      </c>
      <c r="F65" s="310" t="s">
        <v>1763</v>
      </c>
      <c r="G65" s="310" t="s">
        <v>52</v>
      </c>
      <c r="H65" s="310" t="s">
        <v>1963</v>
      </c>
      <c r="I65" s="311" t="str">
        <f t="shared" si="0"/>
        <v>8606</v>
      </c>
      <c r="J65" s="312">
        <v>415</v>
      </c>
      <c r="K65" s="313">
        <f t="shared" ca="1" si="5"/>
        <v>1885</v>
      </c>
      <c r="L65" s="314">
        <v>1</v>
      </c>
      <c r="M65" s="313">
        <f t="shared" si="8"/>
        <v>415</v>
      </c>
      <c r="N65" s="315">
        <f t="shared" ca="1" si="2"/>
        <v>0.22015915119363394</v>
      </c>
      <c r="O65" s="168">
        <v>0.22020000000000001</v>
      </c>
      <c r="P65" s="353"/>
      <c r="Q65" s="169"/>
      <c r="R65" s="354"/>
      <c r="S65" s="355"/>
    </row>
    <row r="66" spans="1:19" s="170" customFormat="1" x14ac:dyDescent="0.25">
      <c r="A66" s="377" t="s">
        <v>1099</v>
      </c>
      <c r="B66" s="316" t="s">
        <v>1768</v>
      </c>
      <c r="C66" s="160">
        <v>19</v>
      </c>
      <c r="D66" s="317" t="s">
        <v>1252</v>
      </c>
      <c r="E66" s="316" t="s">
        <v>1253</v>
      </c>
      <c r="F66" s="318" t="s">
        <v>1769</v>
      </c>
      <c r="G66" s="318" t="s">
        <v>6</v>
      </c>
      <c r="H66" s="318" t="s">
        <v>1797</v>
      </c>
      <c r="I66" s="319" t="str">
        <f t="shared" si="0"/>
        <v>7780</v>
      </c>
      <c r="J66" s="320">
        <v>670</v>
      </c>
      <c r="K66" s="321">
        <f t="shared" ca="1" si="5"/>
        <v>3773</v>
      </c>
      <c r="L66" s="322">
        <v>1</v>
      </c>
      <c r="M66" s="321">
        <f>J66+J67</f>
        <v>946</v>
      </c>
      <c r="N66" s="323">
        <f t="shared" ca="1" si="2"/>
        <v>0.25072886297376096</v>
      </c>
      <c r="O66" s="168">
        <v>0.25069999999999998</v>
      </c>
      <c r="P66" s="353"/>
      <c r="Q66" s="169"/>
      <c r="R66" s="354"/>
      <c r="S66" s="355"/>
    </row>
    <row r="67" spans="1:19" s="170" customFormat="1" x14ac:dyDescent="0.25">
      <c r="A67" s="378" t="s">
        <v>1770</v>
      </c>
      <c r="B67" s="316" t="s">
        <v>1771</v>
      </c>
      <c r="C67" s="160">
        <v>19</v>
      </c>
      <c r="D67" s="317" t="s">
        <v>1252</v>
      </c>
      <c r="E67" s="316" t="s">
        <v>1253</v>
      </c>
      <c r="F67" s="318" t="s">
        <v>1769</v>
      </c>
      <c r="G67" s="318" t="s">
        <v>6</v>
      </c>
      <c r="H67" s="318" t="s">
        <v>1967</v>
      </c>
      <c r="I67" s="319" t="str">
        <f t="shared" si="0"/>
        <v>7780</v>
      </c>
      <c r="J67" s="320">
        <v>276</v>
      </c>
      <c r="K67" s="321">
        <f t="shared" ca="1" si="5"/>
        <v>3773</v>
      </c>
      <c r="L67" s="322">
        <v>2</v>
      </c>
      <c r="M67" s="321"/>
      <c r="N67" s="323" t="str">
        <f t="shared" si="2"/>
        <v/>
      </c>
      <c r="O67" s="168"/>
      <c r="P67" s="353"/>
      <c r="Q67" s="169"/>
      <c r="R67" s="354"/>
      <c r="S67" s="355"/>
    </row>
    <row r="68" spans="1:19" s="170" customFormat="1" x14ac:dyDescent="0.25">
      <c r="A68" s="377" t="s">
        <v>1135</v>
      </c>
      <c r="B68" s="316" t="s">
        <v>1772</v>
      </c>
      <c r="C68" s="160">
        <v>19</v>
      </c>
      <c r="D68" s="317" t="s">
        <v>1252</v>
      </c>
      <c r="E68" s="316" t="s">
        <v>1253</v>
      </c>
      <c r="F68" s="318" t="s">
        <v>1769</v>
      </c>
      <c r="G68" s="318" t="s">
        <v>6</v>
      </c>
      <c r="H68" s="318" t="s">
        <v>1796</v>
      </c>
      <c r="I68" s="319" t="str">
        <f t="shared" ref="I68:I95" si="9">MID(A68,2,4)</f>
        <v>8206</v>
      </c>
      <c r="J68" s="320">
        <v>411</v>
      </c>
      <c r="K68" s="321">
        <f t="shared" ca="1" si="5"/>
        <v>3773</v>
      </c>
      <c r="L68" s="322">
        <v>1</v>
      </c>
      <c r="M68" s="321">
        <f>J68</f>
        <v>411</v>
      </c>
      <c r="N68" s="323">
        <f t="shared" ca="1" si="2"/>
        <v>0.10893188444208853</v>
      </c>
      <c r="O68" s="168">
        <v>0.1089</v>
      </c>
      <c r="P68" s="353"/>
      <c r="Q68" s="169"/>
      <c r="R68" s="354"/>
      <c r="S68" s="355"/>
    </row>
    <row r="69" spans="1:19" s="170" customFormat="1" x14ac:dyDescent="0.25">
      <c r="A69" s="377" t="s">
        <v>1106</v>
      </c>
      <c r="B69" s="316" t="s">
        <v>1656</v>
      </c>
      <c r="C69" s="160">
        <v>19</v>
      </c>
      <c r="D69" s="317" t="s">
        <v>1252</v>
      </c>
      <c r="E69" s="316" t="s">
        <v>1253</v>
      </c>
      <c r="F69" s="318" t="s">
        <v>1769</v>
      </c>
      <c r="G69" s="318" t="s">
        <v>6</v>
      </c>
      <c r="H69" s="318" t="s">
        <v>1797</v>
      </c>
      <c r="I69" s="319" t="str">
        <f t="shared" si="9"/>
        <v>7783</v>
      </c>
      <c r="J69" s="320">
        <v>1106</v>
      </c>
      <c r="K69" s="321">
        <f t="shared" ref="K69:K95" ca="1" si="10">SUMIF(D:J,D69,J:J)</f>
        <v>3773</v>
      </c>
      <c r="L69" s="322">
        <v>1</v>
      </c>
      <c r="M69" s="321">
        <f>J69</f>
        <v>1106</v>
      </c>
      <c r="N69" s="323">
        <f t="shared" ref="N69:N95" ca="1" si="11">IF(M69&gt;0,M69/K69,"")</f>
        <v>0.29313543599257885</v>
      </c>
      <c r="O69" s="168">
        <v>0.29310000000000003</v>
      </c>
      <c r="P69" s="353"/>
      <c r="Q69" s="169"/>
      <c r="R69" s="354"/>
      <c r="S69" s="355"/>
    </row>
    <row r="70" spans="1:19" s="170" customFormat="1" x14ac:dyDescent="0.25">
      <c r="A70" s="377" t="s">
        <v>1138</v>
      </c>
      <c r="B70" s="316" t="s">
        <v>1773</v>
      </c>
      <c r="C70" s="160">
        <v>19</v>
      </c>
      <c r="D70" s="317" t="s">
        <v>1252</v>
      </c>
      <c r="E70" s="316" t="s">
        <v>1253</v>
      </c>
      <c r="F70" s="318" t="s">
        <v>1769</v>
      </c>
      <c r="G70" s="318" t="s">
        <v>6</v>
      </c>
      <c r="H70" s="318" t="s">
        <v>1796</v>
      </c>
      <c r="I70" s="319" t="str">
        <f t="shared" si="9"/>
        <v>8501</v>
      </c>
      <c r="J70" s="320">
        <v>398</v>
      </c>
      <c r="K70" s="321">
        <f t="shared" ca="1" si="10"/>
        <v>3773</v>
      </c>
      <c r="L70" s="322">
        <v>1</v>
      </c>
      <c r="M70" s="321">
        <f>J70</f>
        <v>398</v>
      </c>
      <c r="N70" s="323">
        <f t="shared" ca="1" si="11"/>
        <v>0.10548635038430956</v>
      </c>
      <c r="O70" s="168">
        <v>0.1055</v>
      </c>
      <c r="P70" s="353"/>
      <c r="Q70" s="169"/>
      <c r="R70" s="354"/>
      <c r="S70" s="355"/>
    </row>
    <row r="71" spans="1:19" s="170" customFormat="1" x14ac:dyDescent="0.25">
      <c r="A71" s="377" t="s">
        <v>1090</v>
      </c>
      <c r="B71" s="316" t="s">
        <v>1774</v>
      </c>
      <c r="C71" s="160">
        <v>19</v>
      </c>
      <c r="D71" s="317" t="s">
        <v>1252</v>
      </c>
      <c r="E71" s="316" t="s">
        <v>1253</v>
      </c>
      <c r="F71" s="318" t="s">
        <v>1769</v>
      </c>
      <c r="G71" s="318" t="s">
        <v>6</v>
      </c>
      <c r="H71" s="318" t="s">
        <v>1968</v>
      </c>
      <c r="I71" s="319" t="str">
        <f t="shared" si="9"/>
        <v>2369</v>
      </c>
      <c r="J71" s="320">
        <v>135</v>
      </c>
      <c r="K71" s="321">
        <f t="shared" ca="1" si="10"/>
        <v>3773</v>
      </c>
      <c r="L71" s="322">
        <v>1</v>
      </c>
      <c r="M71" s="321">
        <f>SUM(J71:J73)</f>
        <v>341</v>
      </c>
      <c r="N71" s="323">
        <f t="shared" ca="1" si="11"/>
        <v>9.0379008746355682E-2</v>
      </c>
      <c r="O71" s="168">
        <v>9.0399999999999994E-2</v>
      </c>
      <c r="P71" s="353"/>
      <c r="Q71" s="169"/>
      <c r="R71" s="354"/>
      <c r="S71" s="355"/>
    </row>
    <row r="72" spans="1:19" s="170" customFormat="1" x14ac:dyDescent="0.25">
      <c r="A72" s="378" t="s">
        <v>1775</v>
      </c>
      <c r="B72" s="316" t="s">
        <v>1776</v>
      </c>
      <c r="C72" s="160">
        <v>19</v>
      </c>
      <c r="D72" s="317" t="s">
        <v>1252</v>
      </c>
      <c r="E72" s="316" t="s">
        <v>1253</v>
      </c>
      <c r="F72" s="318" t="s">
        <v>1769</v>
      </c>
      <c r="G72" s="318" t="s">
        <v>6</v>
      </c>
      <c r="H72" s="318" t="s">
        <v>1969</v>
      </c>
      <c r="I72" s="319" t="str">
        <f t="shared" si="9"/>
        <v>2369</v>
      </c>
      <c r="J72" s="320">
        <v>129</v>
      </c>
      <c r="K72" s="321">
        <f t="shared" ca="1" si="10"/>
        <v>3773</v>
      </c>
      <c r="L72" s="322">
        <v>2</v>
      </c>
      <c r="M72" s="321"/>
      <c r="N72" s="323" t="str">
        <f t="shared" si="11"/>
        <v/>
      </c>
      <c r="O72" s="168"/>
      <c r="P72" s="353"/>
      <c r="Q72" s="169"/>
      <c r="R72" s="354"/>
      <c r="S72" s="355"/>
    </row>
    <row r="73" spans="1:19" s="170" customFormat="1" x14ac:dyDescent="0.25">
      <c r="A73" s="378" t="s">
        <v>1777</v>
      </c>
      <c r="B73" s="316" t="s">
        <v>1778</v>
      </c>
      <c r="C73" s="160">
        <v>19</v>
      </c>
      <c r="D73" s="317" t="s">
        <v>1252</v>
      </c>
      <c r="E73" s="316" t="s">
        <v>1253</v>
      </c>
      <c r="F73" s="318" t="s">
        <v>1769</v>
      </c>
      <c r="G73" s="318" t="s">
        <v>6</v>
      </c>
      <c r="H73" s="318" t="s">
        <v>1969</v>
      </c>
      <c r="I73" s="319" t="str">
        <f t="shared" si="9"/>
        <v>2369</v>
      </c>
      <c r="J73" s="320">
        <v>77</v>
      </c>
      <c r="K73" s="321">
        <f t="shared" ca="1" si="10"/>
        <v>3773</v>
      </c>
      <c r="L73" s="322">
        <v>3</v>
      </c>
      <c r="M73" s="321"/>
      <c r="N73" s="323" t="str">
        <f t="shared" si="11"/>
        <v/>
      </c>
      <c r="O73" s="168"/>
      <c r="P73" s="353"/>
      <c r="Q73" s="169"/>
      <c r="R73" s="354"/>
      <c r="S73" s="355"/>
    </row>
    <row r="74" spans="1:19" s="170" customFormat="1" x14ac:dyDescent="0.25">
      <c r="A74" s="377" t="s">
        <v>1097</v>
      </c>
      <c r="B74" s="316" t="s">
        <v>1779</v>
      </c>
      <c r="C74" s="160">
        <v>19</v>
      </c>
      <c r="D74" s="317" t="s">
        <v>1252</v>
      </c>
      <c r="E74" s="316" t="s">
        <v>1253</v>
      </c>
      <c r="F74" s="318" t="s">
        <v>1769</v>
      </c>
      <c r="G74" s="318" t="s">
        <v>6</v>
      </c>
      <c r="H74" s="318" t="s">
        <v>1797</v>
      </c>
      <c r="I74" s="319" t="str">
        <f t="shared" si="9"/>
        <v>7771</v>
      </c>
      <c r="J74" s="320">
        <v>571</v>
      </c>
      <c r="K74" s="321">
        <f t="shared" ca="1" si="10"/>
        <v>3773</v>
      </c>
      <c r="L74" s="322">
        <v>1</v>
      </c>
      <c r="M74" s="321">
        <f>J74</f>
        <v>571</v>
      </c>
      <c r="N74" s="323">
        <f t="shared" ca="1" si="11"/>
        <v>0.15133845746090643</v>
      </c>
      <c r="O74" s="168">
        <v>0.15140000000000001</v>
      </c>
      <c r="P74" s="353"/>
      <c r="Q74" s="169"/>
      <c r="R74" s="354"/>
      <c r="S74" s="355"/>
    </row>
    <row r="75" spans="1:19" s="170" customFormat="1" x14ac:dyDescent="0.25">
      <c r="A75" s="366" t="s">
        <v>1153</v>
      </c>
      <c r="B75" s="239" t="s">
        <v>1780</v>
      </c>
      <c r="C75" s="160">
        <v>20</v>
      </c>
      <c r="D75" s="240" t="s">
        <v>1254</v>
      </c>
      <c r="E75" s="239" t="s">
        <v>1255</v>
      </c>
      <c r="F75" s="241" t="s">
        <v>1781</v>
      </c>
      <c r="G75" s="241" t="s">
        <v>52</v>
      </c>
      <c r="H75" s="241" t="s">
        <v>1963</v>
      </c>
      <c r="I75" s="242" t="str">
        <f t="shared" si="9"/>
        <v>7751</v>
      </c>
      <c r="J75" s="243">
        <v>540</v>
      </c>
      <c r="K75" s="244">
        <f t="shared" ca="1" si="10"/>
        <v>1832</v>
      </c>
      <c r="L75" s="245">
        <v>1</v>
      </c>
      <c r="M75" s="244">
        <f>J75</f>
        <v>540</v>
      </c>
      <c r="N75" s="246">
        <f t="shared" ca="1" si="11"/>
        <v>0.29475982532751094</v>
      </c>
      <c r="O75" s="168">
        <v>0.29480000000000001</v>
      </c>
      <c r="P75" s="353"/>
      <c r="Q75" s="169"/>
      <c r="R75" s="354"/>
      <c r="S75" s="355"/>
    </row>
    <row r="76" spans="1:19" s="170" customFormat="1" x14ac:dyDescent="0.25">
      <c r="A76" s="366" t="s">
        <v>1143</v>
      </c>
      <c r="B76" s="239" t="s">
        <v>1144</v>
      </c>
      <c r="C76" s="160">
        <v>20</v>
      </c>
      <c r="D76" s="240" t="s">
        <v>1254</v>
      </c>
      <c r="E76" s="239" t="s">
        <v>1255</v>
      </c>
      <c r="F76" s="241" t="s">
        <v>1781</v>
      </c>
      <c r="G76" s="241" t="s">
        <v>52</v>
      </c>
      <c r="H76" s="241" t="s">
        <v>1796</v>
      </c>
      <c r="I76" s="242" t="str">
        <f t="shared" si="9"/>
        <v>7749</v>
      </c>
      <c r="J76" s="243">
        <v>1071</v>
      </c>
      <c r="K76" s="244">
        <f t="shared" ca="1" si="10"/>
        <v>1832</v>
      </c>
      <c r="L76" s="245">
        <v>1</v>
      </c>
      <c r="M76" s="244">
        <f t="shared" ref="M76:M79" si="12">J76</f>
        <v>1071</v>
      </c>
      <c r="N76" s="246">
        <f t="shared" ca="1" si="11"/>
        <v>0.58460698689956336</v>
      </c>
      <c r="O76" s="168">
        <v>0.58460000000000001</v>
      </c>
      <c r="P76" s="353"/>
      <c r="Q76" s="169"/>
      <c r="R76" s="354"/>
      <c r="S76" s="355"/>
    </row>
    <row r="77" spans="1:19" s="170" customFormat="1" x14ac:dyDescent="0.25">
      <c r="A77" s="366" t="s">
        <v>1142</v>
      </c>
      <c r="B77" s="239" t="s">
        <v>1644</v>
      </c>
      <c r="C77" s="160">
        <v>20</v>
      </c>
      <c r="D77" s="240" t="s">
        <v>1254</v>
      </c>
      <c r="E77" s="239" t="s">
        <v>1255</v>
      </c>
      <c r="F77" s="241" t="s">
        <v>1781</v>
      </c>
      <c r="G77" s="241" t="s">
        <v>52</v>
      </c>
      <c r="H77" s="241" t="s">
        <v>1796</v>
      </c>
      <c r="I77" s="242" t="str">
        <f t="shared" si="9"/>
        <v>7615</v>
      </c>
      <c r="J77" s="243">
        <v>221</v>
      </c>
      <c r="K77" s="244">
        <f t="shared" ca="1" si="10"/>
        <v>1832</v>
      </c>
      <c r="L77" s="245">
        <v>1</v>
      </c>
      <c r="M77" s="244">
        <f t="shared" si="12"/>
        <v>221</v>
      </c>
      <c r="N77" s="246">
        <f t="shared" ca="1" si="11"/>
        <v>0.12063318777292577</v>
      </c>
      <c r="O77" s="168">
        <v>0.1206</v>
      </c>
      <c r="P77" s="353"/>
      <c r="Q77" s="169"/>
      <c r="R77" s="354"/>
      <c r="S77" s="355"/>
    </row>
    <row r="78" spans="1:19" s="170" customFormat="1" x14ac:dyDescent="0.25">
      <c r="A78" s="367" t="s">
        <v>1168</v>
      </c>
      <c r="B78" s="247" t="s">
        <v>1782</v>
      </c>
      <c r="C78" s="160">
        <v>21</v>
      </c>
      <c r="D78" s="248" t="s">
        <v>1256</v>
      </c>
      <c r="E78" s="247" t="s">
        <v>1257</v>
      </c>
      <c r="F78" s="249" t="s">
        <v>1783</v>
      </c>
      <c r="G78" s="249" t="s">
        <v>6</v>
      </c>
      <c r="H78" s="249" t="s">
        <v>1717</v>
      </c>
      <c r="I78" s="250" t="str">
        <f t="shared" si="9"/>
        <v>8045</v>
      </c>
      <c r="J78" s="251">
        <v>302</v>
      </c>
      <c r="K78" s="252">
        <f t="shared" ca="1" si="10"/>
        <v>1167</v>
      </c>
      <c r="L78" s="324">
        <v>1</v>
      </c>
      <c r="M78" s="252">
        <f t="shared" si="12"/>
        <v>302</v>
      </c>
      <c r="N78" s="254">
        <f t="shared" ca="1" si="11"/>
        <v>0.25878320479862899</v>
      </c>
      <c r="O78" s="168">
        <v>0.25879999999999997</v>
      </c>
      <c r="P78" s="353"/>
      <c r="Q78" s="169"/>
      <c r="R78" s="354"/>
      <c r="S78" s="355"/>
    </row>
    <row r="79" spans="1:19" s="170" customFormat="1" x14ac:dyDescent="0.25">
      <c r="A79" s="367" t="s">
        <v>1170</v>
      </c>
      <c r="B79" s="247" t="s">
        <v>1171</v>
      </c>
      <c r="C79" s="160">
        <v>21</v>
      </c>
      <c r="D79" s="248" t="s">
        <v>1256</v>
      </c>
      <c r="E79" s="247" t="s">
        <v>1257</v>
      </c>
      <c r="F79" s="249" t="s">
        <v>1783</v>
      </c>
      <c r="G79" s="249" t="s">
        <v>6</v>
      </c>
      <c r="H79" s="249" t="s">
        <v>1796</v>
      </c>
      <c r="I79" s="250" t="str">
        <f t="shared" si="9"/>
        <v>8543</v>
      </c>
      <c r="J79" s="251">
        <v>865</v>
      </c>
      <c r="K79" s="252">
        <f t="shared" ca="1" si="10"/>
        <v>1167</v>
      </c>
      <c r="L79" s="324">
        <v>1</v>
      </c>
      <c r="M79" s="252">
        <f t="shared" si="12"/>
        <v>865</v>
      </c>
      <c r="N79" s="254">
        <f t="shared" ca="1" si="11"/>
        <v>0.74121679520137107</v>
      </c>
      <c r="O79" s="168">
        <v>0.74119999999999997</v>
      </c>
      <c r="P79" s="353"/>
      <c r="Q79" s="169"/>
      <c r="R79" s="354"/>
      <c r="S79" s="355"/>
    </row>
    <row r="80" spans="1:19" s="170" customFormat="1" x14ac:dyDescent="0.25">
      <c r="A80" s="367"/>
      <c r="B80" s="247"/>
      <c r="C80" s="160"/>
      <c r="D80" s="248"/>
      <c r="E80" s="247" t="s">
        <v>1784</v>
      </c>
      <c r="F80" s="249"/>
      <c r="G80" s="249"/>
      <c r="H80" s="249" t="s">
        <v>1719</v>
      </c>
      <c r="I80" s="250" t="str">
        <f t="shared" si="9"/>
        <v/>
      </c>
      <c r="J80" s="251">
        <v>0</v>
      </c>
      <c r="K80" s="252">
        <f t="shared" ca="1" si="10"/>
        <v>0</v>
      </c>
      <c r="L80" s="324"/>
      <c r="M80" s="252"/>
      <c r="N80" s="254" t="str">
        <f t="shared" si="11"/>
        <v/>
      </c>
      <c r="O80" s="168"/>
      <c r="P80" s="353"/>
      <c r="Q80" s="169"/>
      <c r="R80" s="354"/>
      <c r="S80" s="355"/>
    </row>
    <row r="81" spans="1:19" s="170" customFormat="1" x14ac:dyDescent="0.25">
      <c r="A81" s="367"/>
      <c r="B81" s="247"/>
      <c r="C81" s="160"/>
      <c r="D81" s="248"/>
      <c r="E81" s="247" t="s">
        <v>1785</v>
      </c>
      <c r="F81" s="249"/>
      <c r="G81" s="249"/>
      <c r="H81" s="249" t="s">
        <v>1725</v>
      </c>
      <c r="I81" s="250" t="str">
        <f t="shared" si="9"/>
        <v/>
      </c>
      <c r="J81" s="251">
        <v>0</v>
      </c>
      <c r="K81" s="252">
        <f t="shared" ca="1" si="10"/>
        <v>0</v>
      </c>
      <c r="L81" s="324"/>
      <c r="M81" s="252"/>
      <c r="N81" s="254" t="str">
        <f t="shared" si="11"/>
        <v/>
      </c>
      <c r="O81" s="168"/>
      <c r="P81" s="353"/>
      <c r="Q81" s="169"/>
      <c r="R81" s="354"/>
      <c r="S81" s="355"/>
    </row>
    <row r="82" spans="1:19" s="170" customFormat="1" x14ac:dyDescent="0.25">
      <c r="A82" s="368" t="s">
        <v>1184</v>
      </c>
      <c r="B82" s="255" t="s">
        <v>1786</v>
      </c>
      <c r="C82" s="160">
        <v>22</v>
      </c>
      <c r="D82" s="256" t="s">
        <v>1258</v>
      </c>
      <c r="E82" s="255" t="s">
        <v>1259</v>
      </c>
      <c r="F82" s="257" t="s">
        <v>1787</v>
      </c>
      <c r="G82" s="257" t="s">
        <v>6</v>
      </c>
      <c r="H82" s="257" t="s">
        <v>1796</v>
      </c>
      <c r="I82" s="258" t="str">
        <f t="shared" si="9"/>
        <v>8517</v>
      </c>
      <c r="J82" s="259">
        <v>401</v>
      </c>
      <c r="K82" s="260">
        <f t="shared" ca="1" si="10"/>
        <v>1528</v>
      </c>
      <c r="L82" s="261">
        <v>1</v>
      </c>
      <c r="M82" s="260">
        <f t="shared" ref="M82:M85" si="13">J82</f>
        <v>401</v>
      </c>
      <c r="N82" s="262">
        <f t="shared" ca="1" si="11"/>
        <v>0.26243455497382201</v>
      </c>
      <c r="O82" s="168">
        <v>0.26240000000000002</v>
      </c>
      <c r="P82" s="353"/>
      <c r="Q82" s="169"/>
      <c r="R82" s="354"/>
      <c r="S82" s="355"/>
    </row>
    <row r="83" spans="1:19" s="170" customFormat="1" x14ac:dyDescent="0.25">
      <c r="A83" s="368" t="s">
        <v>1186</v>
      </c>
      <c r="B83" s="255" t="s">
        <v>1788</v>
      </c>
      <c r="C83" s="160">
        <v>22</v>
      </c>
      <c r="D83" s="256" t="s">
        <v>1258</v>
      </c>
      <c r="E83" s="255" t="s">
        <v>1259</v>
      </c>
      <c r="F83" s="257" t="s">
        <v>1787</v>
      </c>
      <c r="G83" s="257" t="s">
        <v>6</v>
      </c>
      <c r="H83" s="257" t="s">
        <v>1796</v>
      </c>
      <c r="I83" s="258" t="str">
        <f t="shared" si="9"/>
        <v>8527</v>
      </c>
      <c r="J83" s="259">
        <v>402</v>
      </c>
      <c r="K83" s="260">
        <f t="shared" ca="1" si="10"/>
        <v>1528</v>
      </c>
      <c r="L83" s="261">
        <v>1</v>
      </c>
      <c r="M83" s="260">
        <f t="shared" si="13"/>
        <v>402</v>
      </c>
      <c r="N83" s="262">
        <f t="shared" ca="1" si="11"/>
        <v>0.26308900523560208</v>
      </c>
      <c r="O83" s="168">
        <v>0.2631</v>
      </c>
      <c r="P83" s="353"/>
      <c r="Q83" s="169"/>
      <c r="R83" s="354"/>
      <c r="S83" s="355"/>
    </row>
    <row r="84" spans="1:19" s="170" customFormat="1" x14ac:dyDescent="0.25">
      <c r="A84" s="368" t="s">
        <v>1192</v>
      </c>
      <c r="B84" s="255" t="s">
        <v>1789</v>
      </c>
      <c r="C84" s="160">
        <v>22</v>
      </c>
      <c r="D84" s="256" t="s">
        <v>1258</v>
      </c>
      <c r="E84" s="255" t="s">
        <v>1259</v>
      </c>
      <c r="F84" s="257" t="s">
        <v>1787</v>
      </c>
      <c r="G84" s="257" t="s">
        <v>6</v>
      </c>
      <c r="H84" s="257" t="s">
        <v>1796</v>
      </c>
      <c r="I84" s="258" t="str">
        <f t="shared" si="9"/>
        <v>8774</v>
      </c>
      <c r="J84" s="259">
        <v>308</v>
      </c>
      <c r="K84" s="260">
        <f t="shared" ca="1" si="10"/>
        <v>1528</v>
      </c>
      <c r="L84" s="261">
        <v>1</v>
      </c>
      <c r="M84" s="260">
        <f t="shared" si="13"/>
        <v>308</v>
      </c>
      <c r="N84" s="262">
        <f t="shared" ca="1" si="11"/>
        <v>0.20157068062827224</v>
      </c>
      <c r="O84" s="168">
        <v>0.2016</v>
      </c>
      <c r="P84" s="353"/>
      <c r="Q84" s="169"/>
      <c r="R84" s="354"/>
      <c r="S84" s="355"/>
    </row>
    <row r="85" spans="1:19" s="170" customFormat="1" x14ac:dyDescent="0.25">
      <c r="A85" s="368" t="s">
        <v>1175</v>
      </c>
      <c r="B85" s="255" t="s">
        <v>1790</v>
      </c>
      <c r="C85" s="160">
        <v>22</v>
      </c>
      <c r="D85" s="256" t="s">
        <v>1258</v>
      </c>
      <c r="E85" s="255" t="s">
        <v>1259</v>
      </c>
      <c r="F85" s="257" t="s">
        <v>1787</v>
      </c>
      <c r="G85" s="257" t="s">
        <v>6</v>
      </c>
      <c r="H85" s="257" t="s">
        <v>1796</v>
      </c>
      <c r="I85" s="258" t="str">
        <f t="shared" si="9"/>
        <v>8207</v>
      </c>
      <c r="J85" s="259">
        <v>417</v>
      </c>
      <c r="K85" s="260">
        <f t="shared" ca="1" si="10"/>
        <v>1528</v>
      </c>
      <c r="L85" s="261">
        <v>1</v>
      </c>
      <c r="M85" s="260">
        <f t="shared" si="13"/>
        <v>417</v>
      </c>
      <c r="N85" s="262">
        <f t="shared" ca="1" si="11"/>
        <v>0.27290575916230364</v>
      </c>
      <c r="O85" s="168">
        <v>0.27289999999999998</v>
      </c>
      <c r="P85" s="353"/>
      <c r="Q85" s="169"/>
      <c r="R85" s="354"/>
      <c r="S85" s="355"/>
    </row>
    <row r="86" spans="1:19" s="170" customFormat="1" x14ac:dyDescent="0.25">
      <c r="A86" s="379" t="s">
        <v>1205</v>
      </c>
      <c r="B86" s="325" t="s">
        <v>1206</v>
      </c>
      <c r="C86" s="160">
        <v>23</v>
      </c>
      <c r="D86" s="326" t="s">
        <v>1260</v>
      </c>
      <c r="E86" s="325" t="s">
        <v>1261</v>
      </c>
      <c r="F86" s="306" t="s">
        <v>1791</v>
      </c>
      <c r="G86" s="327"/>
      <c r="H86" s="306" t="s">
        <v>1797</v>
      </c>
      <c r="I86" s="300" t="str">
        <f t="shared" si="9"/>
        <v>6087</v>
      </c>
      <c r="J86" s="301">
        <v>484</v>
      </c>
      <c r="K86" s="302">
        <f t="shared" ca="1" si="10"/>
        <v>1749</v>
      </c>
      <c r="L86" s="327">
        <v>1</v>
      </c>
      <c r="M86" s="302">
        <f>J86</f>
        <v>484</v>
      </c>
      <c r="N86" s="304">
        <f t="shared" ca="1" si="11"/>
        <v>0.27672955974842767</v>
      </c>
      <c r="O86" s="168">
        <v>0.2767</v>
      </c>
      <c r="P86" s="353"/>
      <c r="Q86" s="169"/>
      <c r="R86" s="354"/>
      <c r="S86" s="355"/>
    </row>
    <row r="87" spans="1:19" s="170" customFormat="1" x14ac:dyDescent="0.25">
      <c r="A87" s="380" t="s">
        <v>1212</v>
      </c>
      <c r="B87" s="325" t="s">
        <v>1213</v>
      </c>
      <c r="C87" s="160">
        <v>23</v>
      </c>
      <c r="D87" s="326" t="s">
        <v>1260</v>
      </c>
      <c r="E87" s="325" t="s">
        <v>1261</v>
      </c>
      <c r="F87" s="306" t="s">
        <v>1792</v>
      </c>
      <c r="G87" s="327"/>
      <c r="H87" s="306" t="s">
        <v>1796</v>
      </c>
      <c r="I87" s="300" t="str">
        <f t="shared" si="9"/>
        <v>8736</v>
      </c>
      <c r="J87" s="301">
        <v>960</v>
      </c>
      <c r="K87" s="302">
        <f t="shared" ca="1" si="10"/>
        <v>1749</v>
      </c>
      <c r="L87" s="327">
        <v>1</v>
      </c>
      <c r="M87" s="302">
        <f>SUM(J87:J88)</f>
        <v>1265</v>
      </c>
      <c r="N87" s="304">
        <f t="shared" ca="1" si="11"/>
        <v>0.72327044025157228</v>
      </c>
      <c r="O87" s="168">
        <v>0.72330000000000005</v>
      </c>
      <c r="P87" s="353"/>
      <c r="Q87" s="169"/>
      <c r="R87" s="354"/>
      <c r="S87" s="355"/>
    </row>
    <row r="88" spans="1:19" s="170" customFormat="1" x14ac:dyDescent="0.25">
      <c r="A88" s="380" t="s">
        <v>1793</v>
      </c>
      <c r="B88" s="325" t="s">
        <v>1794</v>
      </c>
      <c r="C88" s="160">
        <v>23</v>
      </c>
      <c r="D88" s="326" t="s">
        <v>1260</v>
      </c>
      <c r="E88" s="325" t="s">
        <v>1261</v>
      </c>
      <c r="F88" s="306" t="s">
        <v>1792</v>
      </c>
      <c r="G88" s="327"/>
      <c r="H88" s="306" t="s">
        <v>1964</v>
      </c>
      <c r="I88" s="300" t="str">
        <f t="shared" si="9"/>
        <v>8736</v>
      </c>
      <c r="J88" s="301">
        <v>305</v>
      </c>
      <c r="K88" s="302">
        <f t="shared" ca="1" si="10"/>
        <v>1749</v>
      </c>
      <c r="L88" s="327">
        <v>2</v>
      </c>
      <c r="M88" s="302"/>
      <c r="N88" s="304" t="str">
        <f t="shared" si="11"/>
        <v/>
      </c>
      <c r="O88" s="168"/>
      <c r="P88" s="353"/>
      <c r="Q88" s="169"/>
      <c r="R88" s="354"/>
      <c r="S88" s="355"/>
    </row>
    <row r="89" spans="1:19" s="170" customFormat="1" ht="17.25" x14ac:dyDescent="0.3">
      <c r="A89" s="381" t="s">
        <v>1216</v>
      </c>
      <c r="B89" s="328" t="s">
        <v>1217</v>
      </c>
      <c r="C89" s="160">
        <v>24</v>
      </c>
      <c r="D89" s="329" t="s">
        <v>1262</v>
      </c>
      <c r="E89" s="330" t="s">
        <v>1263</v>
      </c>
      <c r="F89" s="331" t="s">
        <v>1795</v>
      </c>
      <c r="G89" s="332" t="s">
        <v>51</v>
      </c>
      <c r="H89" s="332" t="s">
        <v>1796</v>
      </c>
      <c r="I89" s="311" t="str">
        <f t="shared" si="9"/>
        <v>8928</v>
      </c>
      <c r="J89" s="312">
        <v>516</v>
      </c>
      <c r="K89" s="313">
        <f t="shared" ca="1" si="10"/>
        <v>710</v>
      </c>
      <c r="L89" s="332">
        <v>1</v>
      </c>
      <c r="M89" s="313">
        <f>J89</f>
        <v>516</v>
      </c>
      <c r="N89" s="315">
        <f t="shared" ca="1" si="11"/>
        <v>0.72676056338028172</v>
      </c>
      <c r="O89" s="168">
        <v>0.7268</v>
      </c>
      <c r="P89" s="353"/>
      <c r="Q89" s="169"/>
      <c r="R89" s="354"/>
      <c r="S89" s="355"/>
    </row>
    <row r="90" spans="1:19" s="170" customFormat="1" ht="17.25" x14ac:dyDescent="0.3">
      <c r="A90" s="381" t="s">
        <v>1214</v>
      </c>
      <c r="B90" s="328" t="s">
        <v>1215</v>
      </c>
      <c r="C90" s="160">
        <v>24</v>
      </c>
      <c r="D90" s="329" t="s">
        <v>1262</v>
      </c>
      <c r="E90" s="330" t="s">
        <v>1263</v>
      </c>
      <c r="F90" s="331" t="s">
        <v>1795</v>
      </c>
      <c r="G90" s="332" t="s">
        <v>51</v>
      </c>
      <c r="H90" s="332" t="s">
        <v>1797</v>
      </c>
      <c r="I90" s="311" t="str">
        <f t="shared" si="9"/>
        <v>7569</v>
      </c>
      <c r="J90" s="312">
        <v>194</v>
      </c>
      <c r="K90" s="313">
        <f t="shared" ca="1" si="10"/>
        <v>710</v>
      </c>
      <c r="L90" s="332">
        <v>1</v>
      </c>
      <c r="M90" s="313">
        <f>J90</f>
        <v>194</v>
      </c>
      <c r="N90" s="315">
        <f t="shared" ca="1" si="11"/>
        <v>0.27323943661971833</v>
      </c>
      <c r="O90" s="168">
        <v>0.2732</v>
      </c>
      <c r="P90" s="353"/>
      <c r="Q90" s="169"/>
      <c r="R90" s="354"/>
      <c r="S90" s="355"/>
    </row>
    <row r="91" spans="1:19" s="170" customFormat="1" ht="17.25" x14ac:dyDescent="0.3">
      <c r="A91" s="382" t="s">
        <v>1632</v>
      </c>
      <c r="B91" s="333" t="s">
        <v>1798</v>
      </c>
      <c r="C91" s="333">
        <v>25</v>
      </c>
      <c r="D91" s="334" t="s">
        <v>1799</v>
      </c>
      <c r="E91" s="335" t="s">
        <v>1800</v>
      </c>
      <c r="F91" s="336" t="s">
        <v>1801</v>
      </c>
      <c r="G91" s="337" t="s">
        <v>48</v>
      </c>
      <c r="H91" s="337" t="s">
        <v>1796</v>
      </c>
      <c r="I91" s="192" t="str">
        <f t="shared" si="9"/>
        <v>7566</v>
      </c>
      <c r="J91" s="193">
        <v>175</v>
      </c>
      <c r="K91" s="194">
        <f t="shared" ca="1" si="10"/>
        <v>940</v>
      </c>
      <c r="L91" s="337">
        <v>1</v>
      </c>
      <c r="M91" s="194">
        <f t="shared" ref="M91:M95" si="14">J91</f>
        <v>175</v>
      </c>
      <c r="N91" s="196">
        <f t="shared" ca="1" si="11"/>
        <v>0.18617021276595744</v>
      </c>
      <c r="O91" s="168">
        <v>0.1862</v>
      </c>
      <c r="P91" s="353"/>
      <c r="Q91" s="169"/>
      <c r="R91" s="354"/>
      <c r="S91" s="355"/>
    </row>
    <row r="92" spans="1:19" s="170" customFormat="1" ht="17.25" x14ac:dyDescent="0.3">
      <c r="A92" s="382" t="s">
        <v>960</v>
      </c>
      <c r="B92" s="333" t="s">
        <v>961</v>
      </c>
      <c r="C92" s="333">
        <v>25</v>
      </c>
      <c r="D92" s="334" t="s">
        <v>1799</v>
      </c>
      <c r="E92" s="335" t="s">
        <v>1800</v>
      </c>
      <c r="F92" s="336" t="s">
        <v>1801</v>
      </c>
      <c r="G92" s="337" t="s">
        <v>48</v>
      </c>
      <c r="H92" s="337" t="s">
        <v>1717</v>
      </c>
      <c r="I92" s="192" t="str">
        <f t="shared" si="9"/>
        <v>8112</v>
      </c>
      <c r="J92" s="193">
        <v>653</v>
      </c>
      <c r="K92" s="194">
        <f t="shared" ca="1" si="10"/>
        <v>940</v>
      </c>
      <c r="L92" s="337">
        <v>1</v>
      </c>
      <c r="M92" s="194">
        <f>SUM(J92:J93)</f>
        <v>765</v>
      </c>
      <c r="N92" s="196">
        <f t="shared" ca="1" si="11"/>
        <v>0.81382978723404253</v>
      </c>
      <c r="O92" s="168">
        <v>0.81379999999999997</v>
      </c>
      <c r="P92" s="353"/>
      <c r="Q92" s="169"/>
      <c r="R92" s="354"/>
      <c r="S92" s="355"/>
    </row>
    <row r="93" spans="1:19" s="170" customFormat="1" ht="17.25" x14ac:dyDescent="0.3">
      <c r="A93" s="382" t="s">
        <v>1802</v>
      </c>
      <c r="B93" s="333" t="s">
        <v>1803</v>
      </c>
      <c r="C93" s="333"/>
      <c r="D93" s="334" t="s">
        <v>1799</v>
      </c>
      <c r="E93" s="335" t="s">
        <v>1800</v>
      </c>
      <c r="F93" s="336" t="s">
        <v>1801</v>
      </c>
      <c r="G93" s="337" t="s">
        <v>48</v>
      </c>
      <c r="H93" s="337" t="s">
        <v>1804</v>
      </c>
      <c r="I93" s="192" t="str">
        <f t="shared" si="9"/>
        <v>8112</v>
      </c>
      <c r="J93" s="193">
        <v>112</v>
      </c>
      <c r="K93" s="194">
        <f t="shared" ca="1" si="10"/>
        <v>940</v>
      </c>
      <c r="L93" s="337">
        <v>2</v>
      </c>
      <c r="M93" s="194"/>
      <c r="N93" s="196"/>
      <c r="O93" s="168"/>
      <c r="P93" s="353"/>
      <c r="Q93" s="169"/>
      <c r="R93" s="354"/>
      <c r="S93" s="355"/>
    </row>
    <row r="94" spans="1:19" s="170" customFormat="1" ht="17.25" x14ac:dyDescent="0.3">
      <c r="A94" s="383" t="s">
        <v>1634</v>
      </c>
      <c r="B94" s="338" t="s">
        <v>1635</v>
      </c>
      <c r="C94" s="338">
        <v>26</v>
      </c>
      <c r="D94" s="339" t="s">
        <v>1805</v>
      </c>
      <c r="E94" s="340" t="s">
        <v>1806</v>
      </c>
      <c r="F94" s="341" t="s">
        <v>1807</v>
      </c>
      <c r="G94" s="342" t="s">
        <v>48</v>
      </c>
      <c r="H94" s="342" t="s">
        <v>1796</v>
      </c>
      <c r="I94" s="210" t="str">
        <f t="shared" si="9"/>
        <v>7567</v>
      </c>
      <c r="J94" s="211">
        <v>200</v>
      </c>
      <c r="K94" s="212">
        <f t="shared" ca="1" si="10"/>
        <v>653</v>
      </c>
      <c r="L94" s="342">
        <v>1</v>
      </c>
      <c r="M94" s="212">
        <f t="shared" ref="M94" si="15">J94</f>
        <v>200</v>
      </c>
      <c r="N94" s="214">
        <f t="shared" ref="N94" ca="1" si="16">IF(M94&gt;0,M94/K94,"")</f>
        <v>0.30627871362940273</v>
      </c>
      <c r="O94" s="168">
        <v>0.30630000000000002</v>
      </c>
      <c r="P94" s="353"/>
      <c r="Q94" s="169"/>
      <c r="R94" s="354"/>
      <c r="S94" s="355"/>
    </row>
    <row r="95" spans="1:19" s="170" customFormat="1" ht="17.25" x14ac:dyDescent="0.3">
      <c r="A95" s="383" t="s">
        <v>983</v>
      </c>
      <c r="B95" s="338" t="s">
        <v>984</v>
      </c>
      <c r="C95" s="338">
        <v>26</v>
      </c>
      <c r="D95" s="339" t="s">
        <v>1805</v>
      </c>
      <c r="E95" s="340" t="s">
        <v>1806</v>
      </c>
      <c r="F95" s="341" t="s">
        <v>1807</v>
      </c>
      <c r="G95" s="342" t="s">
        <v>48</v>
      </c>
      <c r="H95" s="342" t="s">
        <v>1717</v>
      </c>
      <c r="I95" s="210" t="str">
        <f t="shared" si="9"/>
        <v>8160</v>
      </c>
      <c r="J95" s="211">
        <v>453</v>
      </c>
      <c r="K95" s="212">
        <f t="shared" ca="1" si="10"/>
        <v>653</v>
      </c>
      <c r="L95" s="342">
        <v>1</v>
      </c>
      <c r="M95" s="212">
        <f t="shared" si="14"/>
        <v>453</v>
      </c>
      <c r="N95" s="214">
        <f t="shared" ca="1" si="11"/>
        <v>0.69372128637059727</v>
      </c>
      <c r="O95" s="168">
        <v>0.69369999999999998</v>
      </c>
      <c r="P95" s="353"/>
      <c r="Q95" s="169"/>
      <c r="R95" s="354"/>
      <c r="S95" s="355"/>
    </row>
    <row r="96" spans="1:19" s="343" customFormat="1" x14ac:dyDescent="0.25">
      <c r="A96" s="384" t="s">
        <v>1808</v>
      </c>
      <c r="C96" s="386"/>
      <c r="D96" s="344"/>
      <c r="E96" s="345"/>
      <c r="F96" s="346"/>
      <c r="G96" s="346"/>
      <c r="H96" s="346"/>
      <c r="I96" s="347"/>
      <c r="J96" s="348"/>
      <c r="K96" s="349"/>
      <c r="L96" s="346"/>
      <c r="M96" s="349"/>
      <c r="N96" s="156"/>
      <c r="O96" s="157"/>
    </row>
  </sheetData>
  <autoFilter ref="A4:O96"/>
  <printOptions horizontalCentered="1"/>
  <pageMargins left="0.45" right="0.45" top="0.5" bottom="0.4" header="0" footer="0"/>
  <pageSetup scale="61" fitToHeight="0" orientation="landscape" r:id="rId1"/>
  <headerFooter>
    <oddFooter>&amp;R&amp;P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3:M750"/>
  <sheetViews>
    <sheetView workbookViewId="0">
      <selection activeCell="N17" sqref="N17"/>
    </sheetView>
  </sheetViews>
  <sheetFormatPr defaultRowHeight="15" x14ac:dyDescent="0.25"/>
  <cols>
    <col min="1" max="1" width="11.28515625" bestFit="1" customWidth="1"/>
    <col min="2" max="2" width="15.7109375" customWidth="1"/>
    <col min="3" max="3" width="28.7109375" bestFit="1" customWidth="1"/>
    <col min="4" max="4" width="13.5703125" bestFit="1" customWidth="1"/>
    <col min="5" max="5" width="43.28515625" bestFit="1" customWidth="1"/>
    <col min="6" max="6" width="8.85546875" style="405" customWidth="1"/>
    <col min="7" max="7" width="14.85546875" style="410" bestFit="1" customWidth="1"/>
    <col min="8" max="8" width="7.28515625" bestFit="1" customWidth="1"/>
    <col min="9" max="9" width="11.5703125" bestFit="1" customWidth="1"/>
    <col min="10" max="10" width="15" bestFit="1" customWidth="1"/>
    <col min="13" max="13" width="9.85546875" bestFit="1" customWidth="1"/>
  </cols>
  <sheetData>
    <row r="3" spans="1:13" x14ac:dyDescent="0.25">
      <c r="F3"/>
      <c r="G3"/>
      <c r="I3" s="403" t="s">
        <v>1823</v>
      </c>
      <c r="J3" s="405"/>
    </row>
    <row r="4" spans="1:13" ht="30" x14ac:dyDescent="0.25">
      <c r="A4" s="403" t="s">
        <v>40</v>
      </c>
      <c r="B4" s="403" t="s">
        <v>41</v>
      </c>
      <c r="C4" s="403" t="s">
        <v>42</v>
      </c>
      <c r="D4" s="403" t="s">
        <v>25</v>
      </c>
      <c r="E4" s="403" t="s">
        <v>26</v>
      </c>
      <c r="F4" s="422" t="s">
        <v>44</v>
      </c>
      <c r="G4" s="403" t="s">
        <v>1824</v>
      </c>
      <c r="H4" s="403" t="s">
        <v>43</v>
      </c>
      <c r="I4" t="s">
        <v>1825</v>
      </c>
      <c r="J4" t="s">
        <v>1809</v>
      </c>
      <c r="L4" s="395" t="s">
        <v>19</v>
      </c>
      <c r="M4" s="397">
        <v>6034</v>
      </c>
    </row>
    <row r="5" spans="1:13" x14ac:dyDescent="0.25">
      <c r="A5">
        <v>1</v>
      </c>
      <c r="B5" t="s">
        <v>1218</v>
      </c>
      <c r="C5" t="s">
        <v>1219</v>
      </c>
      <c r="D5" t="s">
        <v>73</v>
      </c>
      <c r="E5" t="s">
        <v>1549</v>
      </c>
      <c r="F5">
        <v>9654</v>
      </c>
      <c r="G5" t="s">
        <v>20</v>
      </c>
      <c r="H5" s="409">
        <v>0.5</v>
      </c>
      <c r="I5" s="407">
        <v>0.5</v>
      </c>
      <c r="J5" s="405">
        <v>4827</v>
      </c>
      <c r="L5" s="396" t="s">
        <v>20</v>
      </c>
      <c r="M5" s="397">
        <v>9654</v>
      </c>
    </row>
    <row r="6" spans="1:13" x14ac:dyDescent="0.25">
      <c r="D6" t="s">
        <v>121</v>
      </c>
      <c r="E6" t="s">
        <v>1663</v>
      </c>
      <c r="F6">
        <v>9654</v>
      </c>
      <c r="G6" t="s">
        <v>20</v>
      </c>
      <c r="H6" s="409">
        <v>0.5</v>
      </c>
      <c r="I6" s="407">
        <v>0.5</v>
      </c>
      <c r="J6" s="405">
        <v>4827</v>
      </c>
      <c r="L6" s="396" t="s">
        <v>21</v>
      </c>
      <c r="M6" s="397">
        <v>12068</v>
      </c>
    </row>
    <row r="7" spans="1:13" x14ac:dyDescent="0.25">
      <c r="A7" s="404" t="s">
        <v>1906</v>
      </c>
      <c r="B7" s="404"/>
      <c r="C7" s="404"/>
      <c r="D7" s="404"/>
      <c r="E7" s="404"/>
      <c r="F7" s="404"/>
      <c r="G7" s="404"/>
      <c r="H7" s="404"/>
      <c r="I7" s="408">
        <v>1</v>
      </c>
      <c r="J7" s="406">
        <v>9654</v>
      </c>
    </row>
    <row r="8" spans="1:13" x14ac:dyDescent="0.25">
      <c r="A8">
        <v>2</v>
      </c>
      <c r="B8" t="s">
        <v>1220</v>
      </c>
      <c r="C8" t="s">
        <v>1221</v>
      </c>
      <c r="D8" t="s">
        <v>493</v>
      </c>
      <c r="E8" t="s">
        <v>494</v>
      </c>
      <c r="F8">
        <v>9654</v>
      </c>
      <c r="G8" t="s">
        <v>20</v>
      </c>
      <c r="H8">
        <v>0.51400000000000001</v>
      </c>
      <c r="I8" s="407">
        <v>0.51400000000000001</v>
      </c>
      <c r="J8" s="405">
        <v>4962</v>
      </c>
    </row>
    <row r="9" spans="1:13" x14ac:dyDescent="0.25">
      <c r="D9" t="s">
        <v>495</v>
      </c>
      <c r="E9" t="s">
        <v>496</v>
      </c>
      <c r="F9">
        <v>9654</v>
      </c>
      <c r="G9" t="s">
        <v>20</v>
      </c>
      <c r="H9">
        <v>0.48599999999999999</v>
      </c>
      <c r="I9" s="407">
        <v>0.48599999999999999</v>
      </c>
      <c r="J9" s="405">
        <v>4692</v>
      </c>
    </row>
    <row r="10" spans="1:13" x14ac:dyDescent="0.25">
      <c r="A10" s="404" t="s">
        <v>1907</v>
      </c>
      <c r="B10" s="404"/>
      <c r="C10" s="404"/>
      <c r="D10" s="404"/>
      <c r="E10" s="404"/>
      <c r="F10" s="404"/>
      <c r="G10" s="404"/>
      <c r="H10" s="404"/>
      <c r="I10" s="408">
        <v>1</v>
      </c>
      <c r="J10" s="406">
        <v>9654</v>
      </c>
    </row>
    <row r="11" spans="1:13" x14ac:dyDescent="0.25">
      <c r="A11">
        <v>3</v>
      </c>
      <c r="B11" t="s">
        <v>1816</v>
      </c>
      <c r="C11" t="s">
        <v>1817</v>
      </c>
      <c r="D11" t="s">
        <v>501</v>
      </c>
      <c r="E11" t="s">
        <v>1642</v>
      </c>
      <c r="F11">
        <v>12068</v>
      </c>
      <c r="G11" t="s">
        <v>20</v>
      </c>
      <c r="H11">
        <v>0.37759999999999999</v>
      </c>
      <c r="I11" s="407">
        <v>0.37759999999999999</v>
      </c>
      <c r="J11" s="405">
        <v>4557</v>
      </c>
    </row>
    <row r="12" spans="1:13" x14ac:dyDescent="0.25">
      <c r="D12" t="s">
        <v>1107</v>
      </c>
      <c r="E12" t="s">
        <v>1108</v>
      </c>
      <c r="F12">
        <v>12068</v>
      </c>
      <c r="G12" t="s">
        <v>21</v>
      </c>
      <c r="H12">
        <v>0.62239999999999995</v>
      </c>
      <c r="I12" s="407">
        <v>0.62239999999999995</v>
      </c>
      <c r="J12" s="405">
        <v>7511</v>
      </c>
    </row>
    <row r="13" spans="1:13" x14ac:dyDescent="0.25">
      <c r="A13" s="404" t="s">
        <v>1908</v>
      </c>
      <c r="B13" s="404"/>
      <c r="C13" s="404"/>
      <c r="D13" s="404"/>
      <c r="E13" s="404"/>
      <c r="F13" s="404"/>
      <c r="G13" s="404"/>
      <c r="H13" s="404"/>
      <c r="I13" s="408">
        <v>1</v>
      </c>
      <c r="J13" s="406">
        <v>12068</v>
      </c>
    </row>
    <row r="14" spans="1:13" x14ac:dyDescent="0.25">
      <c r="A14">
        <v>4</v>
      </c>
      <c r="B14" t="s">
        <v>1222</v>
      </c>
      <c r="C14" t="s">
        <v>1223</v>
      </c>
      <c r="D14" t="s">
        <v>513</v>
      </c>
      <c r="E14" t="s">
        <v>514</v>
      </c>
      <c r="F14">
        <v>9654</v>
      </c>
      <c r="G14" t="s">
        <v>20</v>
      </c>
      <c r="H14">
        <v>0.56640000000000001</v>
      </c>
      <c r="I14" s="407">
        <v>0.56640000000000001</v>
      </c>
      <c r="J14" s="405">
        <v>5468</v>
      </c>
    </row>
    <row r="15" spans="1:13" x14ac:dyDescent="0.25">
      <c r="D15" t="s">
        <v>607</v>
      </c>
      <c r="E15" t="s">
        <v>608</v>
      </c>
      <c r="F15">
        <v>9654</v>
      </c>
      <c r="G15" t="s">
        <v>20</v>
      </c>
      <c r="H15">
        <v>0.43359999999999999</v>
      </c>
      <c r="I15" s="407">
        <v>0.43359999999999999</v>
      </c>
      <c r="J15" s="405">
        <v>4186</v>
      </c>
    </row>
    <row r="16" spans="1:13" x14ac:dyDescent="0.25">
      <c r="A16" s="404" t="s">
        <v>1909</v>
      </c>
      <c r="B16" s="404"/>
      <c r="C16" s="404"/>
      <c r="D16" s="404"/>
      <c r="E16" s="404"/>
      <c r="F16" s="404"/>
      <c r="G16" s="404"/>
      <c r="H16" s="404"/>
      <c r="I16" s="408">
        <v>1</v>
      </c>
      <c r="J16" s="406">
        <v>9654</v>
      </c>
    </row>
    <row r="17" spans="1:10" x14ac:dyDescent="0.25">
      <c r="A17">
        <v>5</v>
      </c>
      <c r="B17" t="s">
        <v>1224</v>
      </c>
      <c r="C17" t="s">
        <v>1225</v>
      </c>
      <c r="D17" t="s">
        <v>658</v>
      </c>
      <c r="E17" t="s">
        <v>659</v>
      </c>
      <c r="F17">
        <v>9654</v>
      </c>
      <c r="G17" t="s">
        <v>20</v>
      </c>
      <c r="H17">
        <v>0.36420000000000002</v>
      </c>
      <c r="I17" s="407">
        <v>0.36420000000000002</v>
      </c>
      <c r="J17" s="405">
        <v>3516</v>
      </c>
    </row>
    <row r="18" spans="1:10" x14ac:dyDescent="0.25">
      <c r="D18" t="s">
        <v>819</v>
      </c>
      <c r="E18" t="s">
        <v>820</v>
      </c>
      <c r="F18">
        <v>9654</v>
      </c>
      <c r="G18" t="s">
        <v>20</v>
      </c>
      <c r="H18">
        <v>0.63580000000000003</v>
      </c>
      <c r="I18" s="407">
        <v>0.63580000000000003</v>
      </c>
      <c r="J18" s="405">
        <v>6138</v>
      </c>
    </row>
    <row r="19" spans="1:10" x14ac:dyDescent="0.25">
      <c r="A19" s="404" t="s">
        <v>1910</v>
      </c>
      <c r="B19" s="404"/>
      <c r="C19" s="404"/>
      <c r="D19" s="404"/>
      <c r="E19" s="404"/>
      <c r="F19" s="404"/>
      <c r="G19" s="404"/>
      <c r="H19" s="404"/>
      <c r="I19" s="408">
        <v>1</v>
      </c>
      <c r="J19" s="406">
        <v>9654</v>
      </c>
    </row>
    <row r="20" spans="1:10" x14ac:dyDescent="0.25">
      <c r="A20">
        <v>6</v>
      </c>
      <c r="B20" t="s">
        <v>1226</v>
      </c>
      <c r="C20" t="s">
        <v>1227</v>
      </c>
      <c r="D20" t="s">
        <v>824</v>
      </c>
      <c r="E20" t="s">
        <v>825</v>
      </c>
      <c r="F20">
        <v>12068</v>
      </c>
      <c r="G20" t="s">
        <v>20</v>
      </c>
      <c r="H20">
        <v>0.18240000000000001</v>
      </c>
      <c r="I20" s="407">
        <v>0.18240000000000001</v>
      </c>
      <c r="J20" s="405">
        <v>2201</v>
      </c>
    </row>
    <row r="21" spans="1:10" x14ac:dyDescent="0.25">
      <c r="D21" t="s">
        <v>826</v>
      </c>
      <c r="E21" t="s">
        <v>1691</v>
      </c>
      <c r="F21">
        <v>12068</v>
      </c>
      <c r="G21" t="s">
        <v>21</v>
      </c>
      <c r="H21">
        <v>0.81759999999999999</v>
      </c>
      <c r="I21" s="407">
        <v>0.81759999999999999</v>
      </c>
      <c r="J21" s="405">
        <v>9867</v>
      </c>
    </row>
    <row r="22" spans="1:10" x14ac:dyDescent="0.25">
      <c r="A22" s="404" t="s">
        <v>1911</v>
      </c>
      <c r="B22" s="404"/>
      <c r="C22" s="404"/>
      <c r="D22" s="404"/>
      <c r="E22" s="404"/>
      <c r="F22" s="404"/>
      <c r="G22" s="404"/>
      <c r="H22" s="404"/>
      <c r="I22" s="408">
        <v>1</v>
      </c>
      <c r="J22" s="406">
        <v>12068</v>
      </c>
    </row>
    <row r="23" spans="1:10" x14ac:dyDescent="0.25">
      <c r="A23">
        <v>7</v>
      </c>
      <c r="B23" t="s">
        <v>1228</v>
      </c>
      <c r="C23" t="s">
        <v>1229</v>
      </c>
      <c r="D23" t="s">
        <v>834</v>
      </c>
      <c r="E23" t="s">
        <v>835</v>
      </c>
      <c r="F23">
        <v>12068</v>
      </c>
      <c r="G23" t="s">
        <v>21</v>
      </c>
      <c r="H23">
        <v>0.82289999999999996</v>
      </c>
      <c r="I23" s="407">
        <v>0.82289999999999996</v>
      </c>
      <c r="J23" s="405">
        <v>9931</v>
      </c>
    </row>
    <row r="24" spans="1:10" x14ac:dyDescent="0.25">
      <c r="D24" t="s">
        <v>844</v>
      </c>
      <c r="E24" t="s">
        <v>1686</v>
      </c>
      <c r="F24">
        <v>12068</v>
      </c>
      <c r="G24" t="s">
        <v>21</v>
      </c>
      <c r="H24">
        <v>0.17710000000000001</v>
      </c>
      <c r="I24" s="407">
        <v>0.17710000000000001</v>
      </c>
      <c r="J24" s="405">
        <v>2137</v>
      </c>
    </row>
    <row r="25" spans="1:10" x14ac:dyDescent="0.25">
      <c r="A25" s="404" t="s">
        <v>1912</v>
      </c>
      <c r="B25" s="404"/>
      <c r="C25" s="404"/>
      <c r="D25" s="404"/>
      <c r="E25" s="404"/>
      <c r="F25" s="404"/>
      <c r="G25" s="404"/>
      <c r="H25" s="404"/>
      <c r="I25" s="408">
        <v>1</v>
      </c>
      <c r="J25" s="406">
        <v>12068</v>
      </c>
    </row>
    <row r="26" spans="1:10" x14ac:dyDescent="0.25">
      <c r="A26">
        <v>8</v>
      </c>
      <c r="B26" t="s">
        <v>1230</v>
      </c>
      <c r="C26" t="s">
        <v>1231</v>
      </c>
      <c r="D26" t="s">
        <v>845</v>
      </c>
      <c r="E26" t="s">
        <v>846</v>
      </c>
      <c r="F26">
        <v>12068</v>
      </c>
      <c r="G26" t="s">
        <v>21</v>
      </c>
      <c r="H26">
        <v>0.12139999999999999</v>
      </c>
      <c r="I26" s="407">
        <v>0.12139999999999999</v>
      </c>
      <c r="J26" s="405">
        <v>1465</v>
      </c>
    </row>
    <row r="27" spans="1:10" x14ac:dyDescent="0.25">
      <c r="D27" t="s">
        <v>847</v>
      </c>
      <c r="E27" t="s">
        <v>848</v>
      </c>
      <c r="F27">
        <v>12068</v>
      </c>
      <c r="G27" t="s">
        <v>21</v>
      </c>
      <c r="H27">
        <v>0.87860000000000005</v>
      </c>
      <c r="I27" s="407">
        <v>0.87860000000000005</v>
      </c>
      <c r="J27" s="405">
        <v>10603</v>
      </c>
    </row>
    <row r="28" spans="1:10" x14ac:dyDescent="0.25">
      <c r="A28" s="404" t="s">
        <v>1913</v>
      </c>
      <c r="B28" s="404"/>
      <c r="C28" s="404"/>
      <c r="D28" s="404"/>
      <c r="E28" s="404"/>
      <c r="F28" s="404"/>
      <c r="G28" s="404"/>
      <c r="H28" s="404"/>
      <c r="I28" s="408">
        <v>1</v>
      </c>
      <c r="J28" s="406">
        <v>12068</v>
      </c>
    </row>
    <row r="29" spans="1:10" x14ac:dyDescent="0.25">
      <c r="A29">
        <v>9</v>
      </c>
      <c r="B29" t="s">
        <v>1232</v>
      </c>
      <c r="C29" t="s">
        <v>1233</v>
      </c>
      <c r="D29" t="s">
        <v>849</v>
      </c>
      <c r="E29" t="s">
        <v>1643</v>
      </c>
      <c r="F29">
        <v>12068</v>
      </c>
      <c r="G29" t="s">
        <v>21</v>
      </c>
      <c r="H29">
        <v>0.55220000000000002</v>
      </c>
      <c r="I29" s="407">
        <v>0.55220000000000002</v>
      </c>
      <c r="J29" s="405">
        <v>6664</v>
      </c>
    </row>
    <row r="30" spans="1:10" x14ac:dyDescent="0.25">
      <c r="D30" t="s">
        <v>850</v>
      </c>
      <c r="E30" t="s">
        <v>851</v>
      </c>
      <c r="F30">
        <v>12068</v>
      </c>
      <c r="G30" t="s">
        <v>21</v>
      </c>
      <c r="H30">
        <v>0.44779999999999998</v>
      </c>
      <c r="I30" s="407">
        <v>0.44779999999999998</v>
      </c>
      <c r="J30" s="405">
        <v>5404</v>
      </c>
    </row>
    <row r="31" spans="1:10" x14ac:dyDescent="0.25">
      <c r="A31" s="404" t="s">
        <v>1914</v>
      </c>
      <c r="B31" s="404"/>
      <c r="C31" s="404"/>
      <c r="D31" s="404"/>
      <c r="E31" s="404"/>
      <c r="F31" s="404"/>
      <c r="G31" s="404"/>
      <c r="H31" s="404"/>
      <c r="I31" s="408">
        <v>1</v>
      </c>
      <c r="J31" s="406">
        <v>12068</v>
      </c>
    </row>
    <row r="32" spans="1:10" x14ac:dyDescent="0.25">
      <c r="A32">
        <v>10</v>
      </c>
      <c r="B32" t="s">
        <v>1234</v>
      </c>
      <c r="C32" t="s">
        <v>1235</v>
      </c>
      <c r="D32" t="s">
        <v>852</v>
      </c>
      <c r="E32" t="s">
        <v>853</v>
      </c>
      <c r="F32">
        <v>12068</v>
      </c>
      <c r="G32" t="s">
        <v>21</v>
      </c>
      <c r="H32">
        <v>0.19370000000000001</v>
      </c>
      <c r="I32" s="407">
        <v>0.19370000000000001</v>
      </c>
      <c r="J32" s="405">
        <v>2338</v>
      </c>
    </row>
    <row r="33" spans="1:10" x14ac:dyDescent="0.25">
      <c r="D33" t="s">
        <v>856</v>
      </c>
      <c r="E33" t="s">
        <v>857</v>
      </c>
      <c r="F33">
        <v>12068</v>
      </c>
      <c r="G33" t="s">
        <v>21</v>
      </c>
      <c r="H33">
        <v>0.21290000000000001</v>
      </c>
      <c r="I33" s="407">
        <v>0.21290000000000001</v>
      </c>
      <c r="J33" s="405">
        <v>2569</v>
      </c>
    </row>
    <row r="34" spans="1:10" x14ac:dyDescent="0.25">
      <c r="D34" t="s">
        <v>861</v>
      </c>
      <c r="E34" t="s">
        <v>862</v>
      </c>
      <c r="F34">
        <v>12068</v>
      </c>
      <c r="G34" t="s">
        <v>21</v>
      </c>
      <c r="H34">
        <v>0.59340000000000004</v>
      </c>
      <c r="I34" s="407">
        <v>0.59340000000000004</v>
      </c>
      <c r="J34" s="405">
        <v>7161</v>
      </c>
    </row>
    <row r="35" spans="1:10" x14ac:dyDescent="0.25">
      <c r="A35" s="404" t="s">
        <v>1915</v>
      </c>
      <c r="B35" s="404"/>
      <c r="C35" s="404"/>
      <c r="D35" s="404"/>
      <c r="E35" s="404"/>
      <c r="F35" s="404"/>
      <c r="G35" s="404"/>
      <c r="H35" s="404"/>
      <c r="I35" s="408">
        <v>1</v>
      </c>
      <c r="J35" s="406">
        <v>12068</v>
      </c>
    </row>
    <row r="36" spans="1:10" x14ac:dyDescent="0.25">
      <c r="A36">
        <v>11</v>
      </c>
      <c r="B36" t="s">
        <v>1236</v>
      </c>
      <c r="C36" t="s">
        <v>1237</v>
      </c>
      <c r="D36" t="s">
        <v>865</v>
      </c>
      <c r="E36" t="s">
        <v>866</v>
      </c>
      <c r="F36">
        <v>12068</v>
      </c>
      <c r="G36" t="s">
        <v>21</v>
      </c>
      <c r="H36">
        <v>0.32729999999999998</v>
      </c>
      <c r="I36" s="407">
        <v>0.32729999999999998</v>
      </c>
      <c r="J36" s="405">
        <v>3950</v>
      </c>
    </row>
    <row r="37" spans="1:10" x14ac:dyDescent="0.25">
      <c r="D37" t="s">
        <v>867</v>
      </c>
      <c r="E37" t="s">
        <v>868</v>
      </c>
      <c r="F37">
        <v>12068</v>
      </c>
      <c r="G37" t="s">
        <v>21</v>
      </c>
      <c r="H37">
        <v>0.27129999999999999</v>
      </c>
      <c r="I37" s="407">
        <v>0.27129999999999999</v>
      </c>
      <c r="J37" s="405">
        <v>3274</v>
      </c>
    </row>
    <row r="38" spans="1:10" x14ac:dyDescent="0.25">
      <c r="D38" t="s">
        <v>869</v>
      </c>
      <c r="E38" t="s">
        <v>870</v>
      </c>
      <c r="F38">
        <v>12068</v>
      </c>
      <c r="G38" t="s">
        <v>21</v>
      </c>
      <c r="H38">
        <v>0.40139999999999998</v>
      </c>
      <c r="I38" s="407">
        <v>0.40139999999999998</v>
      </c>
      <c r="J38" s="405">
        <v>4844</v>
      </c>
    </row>
    <row r="39" spans="1:10" x14ac:dyDescent="0.25">
      <c r="A39" s="404" t="s">
        <v>1916</v>
      </c>
      <c r="B39" s="404"/>
      <c r="C39" s="404"/>
      <c r="D39" s="404"/>
      <c r="E39" s="404"/>
      <c r="F39" s="404"/>
      <c r="G39" s="404"/>
      <c r="H39" s="404"/>
      <c r="I39" s="408">
        <v>1</v>
      </c>
      <c r="J39" s="406">
        <v>12068</v>
      </c>
    </row>
    <row r="40" spans="1:10" x14ac:dyDescent="0.25">
      <c r="A40">
        <v>12</v>
      </c>
      <c r="B40" t="s">
        <v>1238</v>
      </c>
      <c r="C40" t="s">
        <v>1239</v>
      </c>
      <c r="D40" t="s">
        <v>871</v>
      </c>
      <c r="E40" t="s">
        <v>872</v>
      </c>
      <c r="F40">
        <v>12068</v>
      </c>
      <c r="G40" t="s">
        <v>21</v>
      </c>
      <c r="H40">
        <v>0.32300000000000001</v>
      </c>
      <c r="I40" s="407">
        <v>0.32300000000000001</v>
      </c>
      <c r="J40" s="405">
        <v>3898</v>
      </c>
    </row>
    <row r="41" spans="1:10" x14ac:dyDescent="0.25">
      <c r="D41" t="s">
        <v>873</v>
      </c>
      <c r="E41" t="s">
        <v>874</v>
      </c>
      <c r="F41">
        <v>12068</v>
      </c>
      <c r="G41" t="s">
        <v>21</v>
      </c>
      <c r="H41">
        <v>0.31990000000000002</v>
      </c>
      <c r="I41" s="407">
        <v>0.31990000000000002</v>
      </c>
      <c r="J41" s="405">
        <v>3861</v>
      </c>
    </row>
    <row r="42" spans="1:10" x14ac:dyDescent="0.25">
      <c r="D42" t="s">
        <v>875</v>
      </c>
      <c r="E42" t="s">
        <v>876</v>
      </c>
      <c r="F42">
        <v>12068</v>
      </c>
      <c r="G42" t="s">
        <v>21</v>
      </c>
      <c r="H42">
        <v>0.35709999999999997</v>
      </c>
      <c r="I42" s="407">
        <v>0.35709999999999997</v>
      </c>
      <c r="J42" s="405">
        <v>4309</v>
      </c>
    </row>
    <row r="43" spans="1:10" x14ac:dyDescent="0.25">
      <c r="A43" s="404" t="s">
        <v>1917</v>
      </c>
      <c r="B43" s="404"/>
      <c r="C43" s="404"/>
      <c r="D43" s="404"/>
      <c r="E43" s="404"/>
      <c r="F43" s="404"/>
      <c r="G43" s="404"/>
      <c r="H43" s="404"/>
      <c r="I43" s="408">
        <v>1</v>
      </c>
      <c r="J43" s="406">
        <v>12068</v>
      </c>
    </row>
    <row r="44" spans="1:10" x14ac:dyDescent="0.25">
      <c r="A44">
        <v>13</v>
      </c>
      <c r="B44" t="s">
        <v>1240</v>
      </c>
      <c r="C44" t="s">
        <v>1241</v>
      </c>
      <c r="D44" t="s">
        <v>879</v>
      </c>
      <c r="E44" t="s">
        <v>880</v>
      </c>
      <c r="F44">
        <v>12068</v>
      </c>
      <c r="G44" t="s">
        <v>21</v>
      </c>
      <c r="H44">
        <v>0.25869999999999999</v>
      </c>
      <c r="I44" s="407">
        <v>0.25869999999999999</v>
      </c>
      <c r="J44" s="405">
        <v>3122</v>
      </c>
    </row>
    <row r="45" spans="1:10" x14ac:dyDescent="0.25">
      <c r="D45" t="s">
        <v>881</v>
      </c>
      <c r="E45" t="s">
        <v>882</v>
      </c>
      <c r="F45">
        <v>12068</v>
      </c>
      <c r="G45" t="s">
        <v>21</v>
      </c>
      <c r="H45">
        <v>0.43840000000000001</v>
      </c>
      <c r="I45" s="407">
        <v>0.43840000000000001</v>
      </c>
      <c r="J45" s="405">
        <v>5291</v>
      </c>
    </row>
    <row r="46" spans="1:10" x14ac:dyDescent="0.25">
      <c r="D46" t="s">
        <v>884</v>
      </c>
      <c r="E46" t="s">
        <v>885</v>
      </c>
      <c r="F46">
        <v>12068</v>
      </c>
      <c r="G46" t="s">
        <v>21</v>
      </c>
      <c r="H46">
        <v>0.3029</v>
      </c>
      <c r="I46" s="407">
        <v>0.3029</v>
      </c>
      <c r="J46" s="405">
        <v>3655</v>
      </c>
    </row>
    <row r="47" spans="1:10" x14ac:dyDescent="0.25">
      <c r="A47" s="404" t="s">
        <v>1918</v>
      </c>
      <c r="B47" s="404"/>
      <c r="C47" s="404"/>
      <c r="D47" s="404"/>
      <c r="E47" s="404"/>
      <c r="F47" s="404"/>
      <c r="G47" s="404"/>
      <c r="H47" s="404"/>
      <c r="I47" s="408">
        <v>1</v>
      </c>
      <c r="J47" s="406">
        <v>12068</v>
      </c>
    </row>
    <row r="48" spans="1:10" x14ac:dyDescent="0.25">
      <c r="A48">
        <v>14</v>
      </c>
      <c r="B48" t="s">
        <v>1242</v>
      </c>
      <c r="C48" t="s">
        <v>1243</v>
      </c>
      <c r="D48" t="s">
        <v>886</v>
      </c>
      <c r="E48" t="s">
        <v>887</v>
      </c>
      <c r="F48">
        <v>12068</v>
      </c>
      <c r="G48" t="s">
        <v>20</v>
      </c>
      <c r="H48">
        <v>0.35049999999999998</v>
      </c>
      <c r="I48" s="407">
        <v>0.35049999999999998</v>
      </c>
      <c r="J48" s="405">
        <v>4230</v>
      </c>
    </row>
    <row r="49" spans="1:10" x14ac:dyDescent="0.25">
      <c r="D49" t="s">
        <v>891</v>
      </c>
      <c r="E49" t="s">
        <v>1674</v>
      </c>
      <c r="F49">
        <v>12068</v>
      </c>
      <c r="G49" t="s">
        <v>21</v>
      </c>
      <c r="H49">
        <v>0.64949999999999997</v>
      </c>
      <c r="I49" s="407">
        <v>0.64949999999999997</v>
      </c>
      <c r="J49" s="405">
        <v>7838</v>
      </c>
    </row>
    <row r="50" spans="1:10" x14ac:dyDescent="0.25">
      <c r="A50" s="404" t="s">
        <v>1919</v>
      </c>
      <c r="B50" s="404"/>
      <c r="C50" s="404"/>
      <c r="D50" s="404"/>
      <c r="E50" s="404"/>
      <c r="F50" s="404"/>
      <c r="G50" s="404"/>
      <c r="H50" s="404"/>
      <c r="I50" s="408">
        <v>1</v>
      </c>
      <c r="J50" s="406">
        <v>12068</v>
      </c>
    </row>
    <row r="51" spans="1:10" x14ac:dyDescent="0.25">
      <c r="A51">
        <v>15</v>
      </c>
      <c r="B51" t="s">
        <v>1244</v>
      </c>
      <c r="C51" t="s">
        <v>1245</v>
      </c>
      <c r="D51" t="s">
        <v>892</v>
      </c>
      <c r="E51" t="s">
        <v>1649</v>
      </c>
      <c r="F51">
        <v>12068</v>
      </c>
      <c r="G51" t="s">
        <v>21</v>
      </c>
      <c r="H51">
        <v>0.27750000000000002</v>
      </c>
      <c r="I51" s="407">
        <v>0.27750000000000002</v>
      </c>
      <c r="J51" s="405">
        <v>3349</v>
      </c>
    </row>
    <row r="52" spans="1:10" x14ac:dyDescent="0.25">
      <c r="D52" t="s">
        <v>894</v>
      </c>
      <c r="E52" t="s">
        <v>1650</v>
      </c>
      <c r="F52">
        <v>12068</v>
      </c>
      <c r="G52" t="s">
        <v>21</v>
      </c>
      <c r="H52">
        <v>0.28210000000000002</v>
      </c>
      <c r="I52" s="407">
        <v>0.28210000000000002</v>
      </c>
      <c r="J52" s="405">
        <v>3404</v>
      </c>
    </row>
    <row r="53" spans="1:10" x14ac:dyDescent="0.25">
      <c r="D53" t="s">
        <v>895</v>
      </c>
      <c r="E53" t="s">
        <v>896</v>
      </c>
      <c r="F53">
        <v>12068</v>
      </c>
      <c r="G53" t="s">
        <v>21</v>
      </c>
      <c r="H53">
        <v>0.25019999999999998</v>
      </c>
      <c r="I53" s="407">
        <v>0.25019999999999998</v>
      </c>
      <c r="J53" s="405">
        <v>3019</v>
      </c>
    </row>
    <row r="54" spans="1:10" x14ac:dyDescent="0.25">
      <c r="D54" t="s">
        <v>897</v>
      </c>
      <c r="E54" t="s">
        <v>1689</v>
      </c>
      <c r="F54">
        <v>12068</v>
      </c>
      <c r="G54" t="s">
        <v>21</v>
      </c>
      <c r="H54">
        <v>0.19020000000000001</v>
      </c>
      <c r="I54" s="407">
        <v>0.19020000000000001</v>
      </c>
      <c r="J54" s="405">
        <v>2295</v>
      </c>
    </row>
    <row r="55" spans="1:10" x14ac:dyDescent="0.25">
      <c r="A55" s="404" t="s">
        <v>1920</v>
      </c>
      <c r="B55" s="404"/>
      <c r="C55" s="404"/>
      <c r="D55" s="404"/>
      <c r="E55" s="404"/>
      <c r="F55" s="404"/>
      <c r="G55" s="404"/>
      <c r="H55" s="404"/>
      <c r="I55" s="408">
        <v>1</v>
      </c>
      <c r="J55" s="406">
        <v>12067</v>
      </c>
    </row>
    <row r="56" spans="1:10" x14ac:dyDescent="0.25">
      <c r="A56">
        <v>16</v>
      </c>
      <c r="B56" t="s">
        <v>1246</v>
      </c>
      <c r="C56" t="s">
        <v>1247</v>
      </c>
      <c r="D56" t="s">
        <v>900</v>
      </c>
      <c r="E56" t="s">
        <v>901</v>
      </c>
      <c r="F56">
        <v>12068</v>
      </c>
      <c r="G56" t="s">
        <v>21</v>
      </c>
      <c r="H56">
        <v>0.25219999999999998</v>
      </c>
      <c r="I56" s="407">
        <v>0.25219999999999998</v>
      </c>
      <c r="J56" s="405">
        <v>3044</v>
      </c>
    </row>
    <row r="57" spans="1:10" x14ac:dyDescent="0.25">
      <c r="D57" t="s">
        <v>923</v>
      </c>
      <c r="E57" t="s">
        <v>924</v>
      </c>
      <c r="F57">
        <v>12068</v>
      </c>
      <c r="G57" t="s">
        <v>21</v>
      </c>
      <c r="H57">
        <v>0.2364</v>
      </c>
      <c r="I57" s="407">
        <v>0.2364</v>
      </c>
      <c r="J57" s="405">
        <v>2853</v>
      </c>
    </row>
    <row r="58" spans="1:10" x14ac:dyDescent="0.25">
      <c r="D58" t="s">
        <v>938</v>
      </c>
      <c r="E58" t="s">
        <v>939</v>
      </c>
      <c r="F58">
        <v>12068</v>
      </c>
      <c r="G58" t="s">
        <v>21</v>
      </c>
      <c r="H58">
        <v>0.2465</v>
      </c>
      <c r="I58" s="407">
        <v>0.2465</v>
      </c>
      <c r="J58" s="405">
        <v>2975</v>
      </c>
    </row>
    <row r="59" spans="1:10" x14ac:dyDescent="0.25">
      <c r="D59" t="s">
        <v>999</v>
      </c>
      <c r="E59" t="s">
        <v>1000</v>
      </c>
      <c r="F59">
        <v>12068</v>
      </c>
      <c r="G59" t="s">
        <v>21</v>
      </c>
      <c r="H59">
        <v>0.26490000000000002</v>
      </c>
      <c r="I59" s="407">
        <v>0.26490000000000002</v>
      </c>
      <c r="J59" s="405">
        <v>3197</v>
      </c>
    </row>
    <row r="60" spans="1:10" x14ac:dyDescent="0.25">
      <c r="A60" s="404" t="s">
        <v>1921</v>
      </c>
      <c r="B60" s="404"/>
      <c r="C60" s="404"/>
      <c r="D60" s="404"/>
      <c r="E60" s="404"/>
      <c r="F60" s="404"/>
      <c r="G60" s="404"/>
      <c r="H60" s="404"/>
      <c r="I60" s="408">
        <v>1</v>
      </c>
      <c r="J60" s="406">
        <v>12069</v>
      </c>
    </row>
    <row r="61" spans="1:10" x14ac:dyDescent="0.25">
      <c r="A61">
        <v>17</v>
      </c>
      <c r="B61" t="s">
        <v>1248</v>
      </c>
      <c r="C61" t="s">
        <v>1249</v>
      </c>
      <c r="D61" t="s">
        <v>1001</v>
      </c>
      <c r="E61" t="s">
        <v>1651</v>
      </c>
      <c r="F61">
        <v>12068</v>
      </c>
      <c r="G61" t="s">
        <v>21</v>
      </c>
      <c r="H61">
        <v>0.49480000000000002</v>
      </c>
      <c r="I61" s="407">
        <v>0.49480000000000002</v>
      </c>
      <c r="J61" s="405">
        <v>5971</v>
      </c>
    </row>
    <row r="62" spans="1:10" x14ac:dyDescent="0.25">
      <c r="D62" t="s">
        <v>1016</v>
      </c>
      <c r="E62" t="s">
        <v>1017</v>
      </c>
      <c r="F62">
        <v>12068</v>
      </c>
      <c r="G62" t="s">
        <v>21</v>
      </c>
      <c r="H62">
        <v>0.50519999999999998</v>
      </c>
      <c r="I62" s="407">
        <v>0.50519999999999998</v>
      </c>
      <c r="J62" s="405">
        <v>6097</v>
      </c>
    </row>
    <row r="63" spans="1:10" x14ac:dyDescent="0.25">
      <c r="A63" s="404" t="s">
        <v>1922</v>
      </c>
      <c r="B63" s="404"/>
      <c r="C63" s="404"/>
      <c r="D63" s="404"/>
      <c r="E63" s="404"/>
      <c r="F63" s="404"/>
      <c r="G63" s="404"/>
      <c r="H63" s="404"/>
      <c r="I63" s="408">
        <v>1</v>
      </c>
      <c r="J63" s="406">
        <v>12068</v>
      </c>
    </row>
    <row r="64" spans="1:10" x14ac:dyDescent="0.25">
      <c r="A64">
        <v>18</v>
      </c>
      <c r="B64" t="s">
        <v>1250</v>
      </c>
      <c r="C64" t="s">
        <v>1251</v>
      </c>
      <c r="D64" t="s">
        <v>1049</v>
      </c>
      <c r="E64" t="s">
        <v>1050</v>
      </c>
      <c r="F64">
        <v>12068</v>
      </c>
      <c r="G64" t="s">
        <v>21</v>
      </c>
      <c r="H64">
        <v>0.1968</v>
      </c>
      <c r="I64" s="407">
        <v>0.1968</v>
      </c>
      <c r="J64" s="405">
        <v>2375</v>
      </c>
    </row>
    <row r="65" spans="1:10" x14ac:dyDescent="0.25">
      <c r="D65" t="s">
        <v>1057</v>
      </c>
      <c r="E65" t="s">
        <v>1058</v>
      </c>
      <c r="F65">
        <v>12068</v>
      </c>
      <c r="G65" t="s">
        <v>21</v>
      </c>
      <c r="H65">
        <v>0.20580000000000001</v>
      </c>
      <c r="I65" s="407">
        <v>0.20580000000000001</v>
      </c>
      <c r="J65" s="405">
        <v>2484</v>
      </c>
    </row>
    <row r="66" spans="1:10" x14ac:dyDescent="0.25">
      <c r="D66" t="s">
        <v>1075</v>
      </c>
      <c r="E66" t="s">
        <v>1076</v>
      </c>
      <c r="F66">
        <v>12068</v>
      </c>
      <c r="G66" t="s">
        <v>21</v>
      </c>
      <c r="H66">
        <v>0.20580000000000001</v>
      </c>
      <c r="I66" s="407">
        <v>0.20580000000000001</v>
      </c>
      <c r="J66" s="405">
        <v>2484</v>
      </c>
    </row>
    <row r="67" spans="1:10" x14ac:dyDescent="0.25">
      <c r="D67" t="s">
        <v>1080</v>
      </c>
      <c r="E67" t="s">
        <v>1081</v>
      </c>
      <c r="F67">
        <v>12068</v>
      </c>
      <c r="G67" t="s">
        <v>21</v>
      </c>
      <c r="H67">
        <v>0.1714</v>
      </c>
      <c r="I67" s="407">
        <v>0.1714</v>
      </c>
      <c r="J67" s="405">
        <v>2068</v>
      </c>
    </row>
    <row r="68" spans="1:10" x14ac:dyDescent="0.25">
      <c r="D68" t="s">
        <v>1084</v>
      </c>
      <c r="E68" t="s">
        <v>1085</v>
      </c>
      <c r="F68">
        <v>12068</v>
      </c>
      <c r="G68" t="s">
        <v>21</v>
      </c>
      <c r="H68">
        <v>0.22020000000000001</v>
      </c>
      <c r="I68" s="407">
        <v>0.22020000000000001</v>
      </c>
      <c r="J68" s="405">
        <v>2657</v>
      </c>
    </row>
    <row r="69" spans="1:10" x14ac:dyDescent="0.25">
      <c r="A69" s="404" t="s">
        <v>1923</v>
      </c>
      <c r="B69" s="404"/>
      <c r="C69" s="404"/>
      <c r="D69" s="404"/>
      <c r="E69" s="404"/>
      <c r="F69" s="404"/>
      <c r="G69" s="404"/>
      <c r="H69" s="404"/>
      <c r="I69" s="408">
        <v>1</v>
      </c>
      <c r="J69" s="406">
        <v>12068</v>
      </c>
    </row>
    <row r="70" spans="1:10" x14ac:dyDescent="0.25">
      <c r="A70">
        <v>19</v>
      </c>
      <c r="B70" t="s">
        <v>1252</v>
      </c>
      <c r="C70" t="s">
        <v>1253</v>
      </c>
      <c r="D70" t="s">
        <v>1090</v>
      </c>
      <c r="E70" t="s">
        <v>1091</v>
      </c>
      <c r="F70">
        <v>12068</v>
      </c>
      <c r="G70" t="s">
        <v>19</v>
      </c>
      <c r="H70">
        <v>9.0399999999999994E-2</v>
      </c>
      <c r="I70" s="407">
        <v>9.0399999999999994E-2</v>
      </c>
      <c r="J70" s="405">
        <v>1091</v>
      </c>
    </row>
    <row r="71" spans="1:10" x14ac:dyDescent="0.25">
      <c r="D71" t="s">
        <v>1097</v>
      </c>
      <c r="E71" t="s">
        <v>1098</v>
      </c>
      <c r="F71">
        <v>12068</v>
      </c>
      <c r="G71" t="s">
        <v>21</v>
      </c>
      <c r="H71">
        <v>0.15140000000000001</v>
      </c>
      <c r="I71" s="407">
        <v>0.15140000000000001</v>
      </c>
      <c r="J71" s="405">
        <v>1827</v>
      </c>
    </row>
    <row r="72" spans="1:10" x14ac:dyDescent="0.25">
      <c r="D72" t="s">
        <v>1099</v>
      </c>
      <c r="E72" t="s">
        <v>1100</v>
      </c>
      <c r="F72">
        <v>12068</v>
      </c>
      <c r="G72" t="s">
        <v>21</v>
      </c>
      <c r="H72">
        <v>0.25069999999999998</v>
      </c>
      <c r="I72" s="407">
        <v>0.25069999999999998</v>
      </c>
      <c r="J72" s="405">
        <v>3025</v>
      </c>
    </row>
    <row r="73" spans="1:10" x14ac:dyDescent="0.25">
      <c r="D73" t="s">
        <v>1106</v>
      </c>
      <c r="E73" t="s">
        <v>1656</v>
      </c>
      <c r="F73">
        <v>12068</v>
      </c>
      <c r="G73" t="s">
        <v>21</v>
      </c>
      <c r="H73">
        <v>0.29310000000000003</v>
      </c>
      <c r="I73" s="407">
        <v>0.29310000000000003</v>
      </c>
      <c r="J73" s="405">
        <v>3537</v>
      </c>
    </row>
    <row r="74" spans="1:10" x14ac:dyDescent="0.25">
      <c r="D74" t="s">
        <v>1135</v>
      </c>
      <c r="E74" t="s">
        <v>1136</v>
      </c>
      <c r="F74">
        <v>12068</v>
      </c>
      <c r="G74" t="s">
        <v>21</v>
      </c>
      <c r="H74">
        <v>0.1089</v>
      </c>
      <c r="I74" s="407">
        <v>0.1089</v>
      </c>
      <c r="J74" s="405">
        <v>1314</v>
      </c>
    </row>
    <row r="75" spans="1:10" x14ac:dyDescent="0.25">
      <c r="D75" t="s">
        <v>1138</v>
      </c>
      <c r="E75" t="s">
        <v>1139</v>
      </c>
      <c r="F75">
        <v>12068</v>
      </c>
      <c r="G75" t="s">
        <v>21</v>
      </c>
      <c r="H75">
        <v>0.1055</v>
      </c>
      <c r="I75" s="407">
        <v>0.1055</v>
      </c>
      <c r="J75" s="405">
        <v>1273</v>
      </c>
    </row>
    <row r="76" spans="1:10" x14ac:dyDescent="0.25">
      <c r="A76" s="404" t="s">
        <v>1924</v>
      </c>
      <c r="B76" s="404"/>
      <c r="C76" s="404"/>
      <c r="D76" s="404"/>
      <c r="E76" s="404"/>
      <c r="F76" s="404"/>
      <c r="G76" s="404"/>
      <c r="H76" s="404"/>
      <c r="I76" s="408">
        <v>1</v>
      </c>
      <c r="J76" s="406">
        <v>12067</v>
      </c>
    </row>
    <row r="77" spans="1:10" x14ac:dyDescent="0.25">
      <c r="A77">
        <v>20</v>
      </c>
      <c r="B77" t="s">
        <v>1254</v>
      </c>
      <c r="C77" t="s">
        <v>1255</v>
      </c>
      <c r="D77" t="s">
        <v>1142</v>
      </c>
      <c r="E77" t="s">
        <v>1644</v>
      </c>
      <c r="F77">
        <v>12068</v>
      </c>
      <c r="G77" t="s">
        <v>21</v>
      </c>
      <c r="H77">
        <v>0.1206</v>
      </c>
      <c r="I77" s="407">
        <v>0.1206</v>
      </c>
      <c r="J77" s="405">
        <v>1455</v>
      </c>
    </row>
    <row r="78" spans="1:10" x14ac:dyDescent="0.25">
      <c r="D78" t="s">
        <v>1143</v>
      </c>
      <c r="E78" t="s">
        <v>1144</v>
      </c>
      <c r="F78">
        <v>12068</v>
      </c>
      <c r="G78" t="s">
        <v>21</v>
      </c>
      <c r="H78">
        <v>0.58460000000000001</v>
      </c>
      <c r="I78" s="407">
        <v>0.58460000000000001</v>
      </c>
      <c r="J78" s="405">
        <v>7055</v>
      </c>
    </row>
    <row r="79" spans="1:10" x14ac:dyDescent="0.25">
      <c r="D79" t="s">
        <v>1153</v>
      </c>
      <c r="E79" t="s">
        <v>1653</v>
      </c>
      <c r="F79">
        <v>12068</v>
      </c>
      <c r="G79" t="s">
        <v>21</v>
      </c>
      <c r="H79">
        <v>0.29480000000000001</v>
      </c>
      <c r="I79" s="407">
        <v>0.29480000000000001</v>
      </c>
      <c r="J79" s="405">
        <v>3558</v>
      </c>
    </row>
    <row r="80" spans="1:10" x14ac:dyDescent="0.25">
      <c r="A80" s="404" t="s">
        <v>1925</v>
      </c>
      <c r="B80" s="404"/>
      <c r="C80" s="404"/>
      <c r="D80" s="404"/>
      <c r="E80" s="404"/>
      <c r="F80" s="404"/>
      <c r="G80" s="404"/>
      <c r="H80" s="404"/>
      <c r="I80" s="408">
        <v>1</v>
      </c>
      <c r="J80" s="406">
        <v>12068</v>
      </c>
    </row>
    <row r="81" spans="1:10" x14ac:dyDescent="0.25">
      <c r="A81">
        <v>21</v>
      </c>
      <c r="B81" t="s">
        <v>1256</v>
      </c>
      <c r="C81" t="s">
        <v>1257</v>
      </c>
      <c r="D81" t="s">
        <v>1168</v>
      </c>
      <c r="E81" t="s">
        <v>1169</v>
      </c>
      <c r="F81">
        <v>12068</v>
      </c>
      <c r="G81" t="s">
        <v>20</v>
      </c>
      <c r="H81">
        <v>0.25879999999999997</v>
      </c>
      <c r="I81" s="407">
        <v>0.25879999999999997</v>
      </c>
      <c r="J81" s="405">
        <v>3123</v>
      </c>
    </row>
    <row r="82" spans="1:10" x14ac:dyDescent="0.25">
      <c r="D82" t="s">
        <v>1170</v>
      </c>
      <c r="E82" t="s">
        <v>1171</v>
      </c>
      <c r="F82">
        <v>12068</v>
      </c>
      <c r="G82" t="s">
        <v>21</v>
      </c>
      <c r="H82">
        <v>0.74119999999999997</v>
      </c>
      <c r="I82" s="407">
        <v>0.74119999999999997</v>
      </c>
      <c r="J82" s="405">
        <v>8945</v>
      </c>
    </row>
    <row r="83" spans="1:10" x14ac:dyDescent="0.25">
      <c r="A83" s="404" t="s">
        <v>1926</v>
      </c>
      <c r="B83" s="404"/>
      <c r="C83" s="404"/>
      <c r="D83" s="404"/>
      <c r="E83" s="404"/>
      <c r="F83" s="404"/>
      <c r="G83" s="404"/>
      <c r="H83" s="404"/>
      <c r="I83" s="408">
        <v>1</v>
      </c>
      <c r="J83" s="406">
        <v>12068</v>
      </c>
    </row>
    <row r="84" spans="1:10" x14ac:dyDescent="0.25">
      <c r="A84">
        <v>22</v>
      </c>
      <c r="B84" t="s">
        <v>1258</v>
      </c>
      <c r="C84" t="s">
        <v>1259</v>
      </c>
      <c r="D84" t="s">
        <v>1175</v>
      </c>
      <c r="E84" t="s">
        <v>1176</v>
      </c>
      <c r="F84">
        <v>12068</v>
      </c>
      <c r="G84" t="s">
        <v>21</v>
      </c>
      <c r="H84">
        <v>0.27289999999999998</v>
      </c>
      <c r="I84" s="407">
        <v>0.27289999999999998</v>
      </c>
      <c r="J84" s="405">
        <v>3293</v>
      </c>
    </row>
    <row r="85" spans="1:10" x14ac:dyDescent="0.25">
      <c r="D85" t="s">
        <v>1184</v>
      </c>
      <c r="E85" t="s">
        <v>1185</v>
      </c>
      <c r="F85">
        <v>12068</v>
      </c>
      <c r="G85" t="s">
        <v>21</v>
      </c>
      <c r="H85">
        <v>0.26240000000000002</v>
      </c>
      <c r="I85" s="407">
        <v>0.26240000000000002</v>
      </c>
      <c r="J85" s="405">
        <v>3167</v>
      </c>
    </row>
    <row r="86" spans="1:10" x14ac:dyDescent="0.25">
      <c r="D86" t="s">
        <v>1186</v>
      </c>
      <c r="E86" t="s">
        <v>1187</v>
      </c>
      <c r="F86">
        <v>12068</v>
      </c>
      <c r="G86" t="s">
        <v>21</v>
      </c>
      <c r="H86">
        <v>0.2631</v>
      </c>
      <c r="I86" s="407">
        <v>0.2631</v>
      </c>
      <c r="J86" s="405">
        <v>3175</v>
      </c>
    </row>
    <row r="87" spans="1:10" x14ac:dyDescent="0.25">
      <c r="D87" t="s">
        <v>1192</v>
      </c>
      <c r="E87" t="s">
        <v>1193</v>
      </c>
      <c r="F87">
        <v>12068</v>
      </c>
      <c r="G87" t="s">
        <v>21</v>
      </c>
      <c r="H87">
        <v>0.2016</v>
      </c>
      <c r="I87" s="407">
        <v>0.2016</v>
      </c>
      <c r="J87" s="405">
        <v>2433</v>
      </c>
    </row>
    <row r="88" spans="1:10" x14ac:dyDescent="0.25">
      <c r="A88" s="404" t="s">
        <v>1927</v>
      </c>
      <c r="B88" s="404"/>
      <c r="C88" s="404"/>
      <c r="D88" s="404"/>
      <c r="E88" s="404"/>
      <c r="F88" s="404"/>
      <c r="G88" s="404"/>
      <c r="H88" s="404"/>
      <c r="I88" s="408">
        <v>1</v>
      </c>
      <c r="J88" s="406">
        <v>12068</v>
      </c>
    </row>
    <row r="89" spans="1:10" x14ac:dyDescent="0.25">
      <c r="A89">
        <v>23</v>
      </c>
      <c r="B89" t="s">
        <v>1260</v>
      </c>
      <c r="C89" t="s">
        <v>1261</v>
      </c>
      <c r="D89" t="s">
        <v>1205</v>
      </c>
      <c r="E89" t="s">
        <v>1206</v>
      </c>
      <c r="F89">
        <v>12068</v>
      </c>
      <c r="G89" t="s">
        <v>21</v>
      </c>
      <c r="H89">
        <v>0.2767</v>
      </c>
      <c r="I89" s="407">
        <v>0.2767</v>
      </c>
      <c r="J89" s="405">
        <v>3339</v>
      </c>
    </row>
    <row r="90" spans="1:10" x14ac:dyDescent="0.25">
      <c r="D90" t="s">
        <v>1212</v>
      </c>
      <c r="E90" t="s">
        <v>1213</v>
      </c>
      <c r="F90">
        <v>12068</v>
      </c>
      <c r="G90" t="s">
        <v>21</v>
      </c>
      <c r="H90">
        <v>0.72330000000000005</v>
      </c>
      <c r="I90" s="407">
        <v>0.72330000000000005</v>
      </c>
      <c r="J90" s="405">
        <v>8729</v>
      </c>
    </row>
    <row r="91" spans="1:10" x14ac:dyDescent="0.25">
      <c r="A91" s="404" t="s">
        <v>1928</v>
      </c>
      <c r="B91" s="404"/>
      <c r="C91" s="404"/>
      <c r="D91" s="404"/>
      <c r="E91" s="404"/>
      <c r="F91" s="404"/>
      <c r="G91" s="404"/>
      <c r="H91" s="404"/>
      <c r="I91" s="408">
        <v>1</v>
      </c>
      <c r="J91" s="406">
        <v>12068</v>
      </c>
    </row>
    <row r="92" spans="1:10" x14ac:dyDescent="0.25">
      <c r="A92">
        <v>24</v>
      </c>
      <c r="B92" t="s">
        <v>1262</v>
      </c>
      <c r="C92" t="s">
        <v>1263</v>
      </c>
      <c r="D92" t="s">
        <v>1214</v>
      </c>
      <c r="E92" t="s">
        <v>1636</v>
      </c>
      <c r="F92">
        <v>12068</v>
      </c>
      <c r="G92" t="s">
        <v>20</v>
      </c>
      <c r="H92">
        <v>0.2732</v>
      </c>
      <c r="I92" s="407">
        <v>0.2732</v>
      </c>
      <c r="J92" s="405">
        <v>3297</v>
      </c>
    </row>
    <row r="93" spans="1:10" x14ac:dyDescent="0.25">
      <c r="D93" t="s">
        <v>1216</v>
      </c>
      <c r="E93" t="s">
        <v>1217</v>
      </c>
      <c r="F93">
        <v>12068</v>
      </c>
      <c r="G93" t="s">
        <v>21</v>
      </c>
      <c r="H93">
        <v>0.7268</v>
      </c>
      <c r="I93" s="407">
        <v>0.7268</v>
      </c>
      <c r="J93" s="405">
        <v>8771</v>
      </c>
    </row>
    <row r="94" spans="1:10" x14ac:dyDescent="0.25">
      <c r="A94" s="404" t="s">
        <v>1929</v>
      </c>
      <c r="B94" s="404"/>
      <c r="C94" s="404"/>
      <c r="D94" s="404"/>
      <c r="E94" s="404"/>
      <c r="F94" s="404"/>
      <c r="G94" s="404"/>
      <c r="H94" s="404"/>
      <c r="I94" s="408">
        <v>1</v>
      </c>
      <c r="J94" s="406">
        <v>12068</v>
      </c>
    </row>
    <row r="95" spans="1:10" x14ac:dyDescent="0.25">
      <c r="A95">
        <v>25</v>
      </c>
      <c r="B95" t="s">
        <v>1799</v>
      </c>
      <c r="C95" t="s">
        <v>1800</v>
      </c>
      <c r="D95" t="s">
        <v>1632</v>
      </c>
      <c r="E95" t="s">
        <v>1633</v>
      </c>
      <c r="F95">
        <v>12068</v>
      </c>
      <c r="G95" t="s">
        <v>21</v>
      </c>
      <c r="H95">
        <v>0.1862</v>
      </c>
      <c r="I95" s="407">
        <v>0.1862</v>
      </c>
      <c r="J95" s="405">
        <v>2247</v>
      </c>
    </row>
    <row r="96" spans="1:10" x14ac:dyDescent="0.25">
      <c r="D96" t="s">
        <v>960</v>
      </c>
      <c r="E96" t="s">
        <v>961</v>
      </c>
      <c r="F96">
        <v>12068</v>
      </c>
      <c r="G96" t="s">
        <v>20</v>
      </c>
      <c r="H96">
        <v>0.81379999999999997</v>
      </c>
      <c r="I96" s="407">
        <v>0.81379999999999997</v>
      </c>
      <c r="J96" s="405">
        <v>9821</v>
      </c>
    </row>
    <row r="97" spans="1:10" x14ac:dyDescent="0.25">
      <c r="A97" s="404" t="s">
        <v>1930</v>
      </c>
      <c r="B97" s="404"/>
      <c r="C97" s="404"/>
      <c r="D97" s="404"/>
      <c r="E97" s="404"/>
      <c r="F97" s="404"/>
      <c r="G97" s="404"/>
      <c r="H97" s="404"/>
      <c r="I97" s="408">
        <v>1</v>
      </c>
      <c r="J97" s="406">
        <v>12068</v>
      </c>
    </row>
    <row r="98" spans="1:10" x14ac:dyDescent="0.25">
      <c r="A98">
        <v>26</v>
      </c>
      <c r="B98" t="s">
        <v>1805</v>
      </c>
      <c r="C98" t="s">
        <v>1806</v>
      </c>
      <c r="D98" t="s">
        <v>1634</v>
      </c>
      <c r="E98" t="s">
        <v>1635</v>
      </c>
      <c r="F98">
        <v>12068</v>
      </c>
      <c r="G98" t="s">
        <v>21</v>
      </c>
      <c r="H98">
        <v>0.30630000000000002</v>
      </c>
      <c r="I98" s="407">
        <v>0.30630000000000002</v>
      </c>
      <c r="J98" s="405">
        <v>3696</v>
      </c>
    </row>
    <row r="99" spans="1:10" x14ac:dyDescent="0.25">
      <c r="D99" t="s">
        <v>983</v>
      </c>
      <c r="E99" t="s">
        <v>984</v>
      </c>
      <c r="F99">
        <v>12068</v>
      </c>
      <c r="G99" t="s">
        <v>20</v>
      </c>
      <c r="H99">
        <v>0.69369999999999998</v>
      </c>
      <c r="I99" s="407">
        <v>0.69369999999999998</v>
      </c>
      <c r="J99" s="405">
        <v>8372</v>
      </c>
    </row>
    <row r="100" spans="1:10" x14ac:dyDescent="0.25">
      <c r="A100" s="404" t="s">
        <v>1931</v>
      </c>
      <c r="B100" s="404"/>
      <c r="C100" s="404"/>
      <c r="D100" s="404"/>
      <c r="E100" s="404"/>
      <c r="F100" s="404"/>
      <c r="G100" s="404"/>
      <c r="H100" s="404"/>
      <c r="I100" s="408">
        <v>1</v>
      </c>
      <c r="J100" s="406">
        <v>12068</v>
      </c>
    </row>
    <row r="101" spans="1:10" x14ac:dyDescent="0.25">
      <c r="A101" t="s">
        <v>39</v>
      </c>
      <c r="F101"/>
      <c r="G101"/>
      <c r="I101" s="407">
        <v>25.999999999999986</v>
      </c>
      <c r="J101" s="405">
        <v>304111</v>
      </c>
    </row>
    <row r="102" spans="1:10" x14ac:dyDescent="0.25">
      <c r="F102"/>
      <c r="G102"/>
    </row>
    <row r="103" spans="1:10" x14ac:dyDescent="0.25">
      <c r="F103"/>
      <c r="G103"/>
    </row>
    <row r="104" spans="1:10" x14ac:dyDescent="0.25">
      <c r="F104"/>
      <c r="G104"/>
    </row>
    <row r="105" spans="1:10" x14ac:dyDescent="0.25">
      <c r="F105"/>
      <c r="G105"/>
    </row>
    <row r="106" spans="1:10" x14ac:dyDescent="0.25">
      <c r="F106"/>
      <c r="G106"/>
    </row>
    <row r="107" spans="1:10" x14ac:dyDescent="0.25">
      <c r="F107"/>
      <c r="G107"/>
    </row>
    <row r="108" spans="1:10" x14ac:dyDescent="0.25">
      <c r="F108"/>
      <c r="G108"/>
    </row>
    <row r="109" spans="1:10" x14ac:dyDescent="0.25">
      <c r="F109"/>
      <c r="G109"/>
    </row>
    <row r="110" spans="1:10" x14ac:dyDescent="0.25">
      <c r="F110"/>
      <c r="G110"/>
    </row>
    <row r="111" spans="1:10" x14ac:dyDescent="0.25">
      <c r="F111"/>
      <c r="G111"/>
    </row>
    <row r="112" spans="1:10" x14ac:dyDescent="0.25">
      <c r="F112"/>
      <c r="G112"/>
    </row>
    <row r="113" spans="6:7" x14ac:dyDescent="0.25">
      <c r="F113"/>
      <c r="G113"/>
    </row>
    <row r="114" spans="6:7" x14ac:dyDescent="0.25">
      <c r="F114"/>
      <c r="G114"/>
    </row>
    <row r="115" spans="6:7" x14ac:dyDescent="0.25">
      <c r="F115"/>
      <c r="G115"/>
    </row>
    <row r="116" spans="6:7" x14ac:dyDescent="0.25">
      <c r="F116"/>
      <c r="G116"/>
    </row>
    <row r="117" spans="6:7" x14ac:dyDescent="0.25">
      <c r="F117"/>
      <c r="G117"/>
    </row>
    <row r="118" spans="6:7" x14ac:dyDescent="0.25">
      <c r="F118"/>
      <c r="G118"/>
    </row>
    <row r="119" spans="6:7" x14ac:dyDescent="0.25">
      <c r="F119"/>
      <c r="G119"/>
    </row>
    <row r="120" spans="6:7" x14ac:dyDescent="0.25">
      <c r="F120"/>
      <c r="G120"/>
    </row>
    <row r="121" spans="6:7" x14ac:dyDescent="0.25">
      <c r="F121"/>
      <c r="G121"/>
    </row>
    <row r="122" spans="6:7" x14ac:dyDescent="0.25">
      <c r="F122"/>
      <c r="G122"/>
    </row>
    <row r="123" spans="6:7" x14ac:dyDescent="0.25">
      <c r="F123"/>
      <c r="G123"/>
    </row>
    <row r="124" spans="6:7" x14ac:dyDescent="0.25">
      <c r="F124"/>
      <c r="G124"/>
    </row>
    <row r="125" spans="6:7" x14ac:dyDescent="0.25">
      <c r="F125"/>
      <c r="G125"/>
    </row>
    <row r="126" spans="6:7" x14ac:dyDescent="0.25">
      <c r="F126"/>
      <c r="G126"/>
    </row>
    <row r="127" spans="6:7" x14ac:dyDescent="0.25">
      <c r="F127"/>
      <c r="G127"/>
    </row>
    <row r="128" spans="6:7" x14ac:dyDescent="0.25">
      <c r="F128"/>
      <c r="G128"/>
    </row>
    <row r="129" spans="6:7" x14ac:dyDescent="0.25">
      <c r="F129"/>
      <c r="G129"/>
    </row>
    <row r="130" spans="6:7" x14ac:dyDescent="0.25">
      <c r="F130"/>
      <c r="G130"/>
    </row>
    <row r="131" spans="6:7" x14ac:dyDescent="0.25">
      <c r="F131"/>
      <c r="G131"/>
    </row>
    <row r="132" spans="6:7" x14ac:dyDescent="0.25">
      <c r="F132"/>
      <c r="G132"/>
    </row>
    <row r="133" spans="6:7" x14ac:dyDescent="0.25">
      <c r="F133"/>
      <c r="G133"/>
    </row>
    <row r="134" spans="6:7" x14ac:dyDescent="0.25">
      <c r="F134"/>
      <c r="G134"/>
    </row>
    <row r="135" spans="6:7" x14ac:dyDescent="0.25">
      <c r="F135"/>
      <c r="G135"/>
    </row>
    <row r="136" spans="6:7" x14ac:dyDescent="0.25">
      <c r="F136"/>
      <c r="G136"/>
    </row>
    <row r="137" spans="6:7" x14ac:dyDescent="0.25">
      <c r="F137"/>
      <c r="G137"/>
    </row>
    <row r="138" spans="6:7" x14ac:dyDescent="0.25">
      <c r="F138"/>
      <c r="G138"/>
    </row>
    <row r="139" spans="6:7" x14ac:dyDescent="0.25">
      <c r="F139"/>
      <c r="G139"/>
    </row>
    <row r="140" spans="6:7" x14ac:dyDescent="0.25">
      <c r="F140"/>
      <c r="G140"/>
    </row>
    <row r="141" spans="6:7" x14ac:dyDescent="0.25">
      <c r="F141"/>
      <c r="G141"/>
    </row>
    <row r="142" spans="6:7" x14ac:dyDescent="0.25">
      <c r="F142"/>
      <c r="G142"/>
    </row>
    <row r="143" spans="6:7" x14ac:dyDescent="0.25">
      <c r="F143"/>
      <c r="G143"/>
    </row>
    <row r="144" spans="6:7" x14ac:dyDescent="0.25">
      <c r="F144"/>
      <c r="G144"/>
    </row>
    <row r="145" spans="6:7" x14ac:dyDescent="0.25">
      <c r="F145"/>
      <c r="G145"/>
    </row>
    <row r="146" spans="6:7" x14ac:dyDescent="0.25">
      <c r="F146"/>
      <c r="G146"/>
    </row>
    <row r="147" spans="6:7" x14ac:dyDescent="0.25">
      <c r="F147"/>
      <c r="G147"/>
    </row>
    <row r="148" spans="6:7" x14ac:dyDescent="0.25">
      <c r="F148"/>
      <c r="G148"/>
    </row>
    <row r="149" spans="6:7" x14ac:dyDescent="0.25">
      <c r="F149"/>
      <c r="G149"/>
    </row>
    <row r="150" spans="6:7" x14ac:dyDescent="0.25">
      <c r="F150"/>
      <c r="G150"/>
    </row>
    <row r="151" spans="6:7" x14ac:dyDescent="0.25">
      <c r="F151"/>
      <c r="G151"/>
    </row>
    <row r="152" spans="6:7" x14ac:dyDescent="0.25">
      <c r="F152"/>
      <c r="G152"/>
    </row>
    <row r="153" spans="6:7" x14ac:dyDescent="0.25">
      <c r="F153"/>
      <c r="G153"/>
    </row>
    <row r="154" spans="6:7" x14ac:dyDescent="0.25">
      <c r="F154"/>
      <c r="G154"/>
    </row>
    <row r="155" spans="6:7" x14ac:dyDescent="0.25">
      <c r="F155"/>
      <c r="G155"/>
    </row>
    <row r="156" spans="6:7" x14ac:dyDescent="0.25">
      <c r="F156"/>
      <c r="G156"/>
    </row>
    <row r="157" spans="6:7" x14ac:dyDescent="0.25">
      <c r="F157"/>
      <c r="G157"/>
    </row>
    <row r="158" spans="6:7" x14ac:dyDescent="0.25">
      <c r="F158"/>
      <c r="G158"/>
    </row>
    <row r="159" spans="6:7" x14ac:dyDescent="0.25">
      <c r="F159"/>
      <c r="G159"/>
    </row>
    <row r="160" spans="6:7" x14ac:dyDescent="0.25">
      <c r="F160"/>
      <c r="G160"/>
    </row>
    <row r="161" spans="6:7" x14ac:dyDescent="0.25">
      <c r="F161"/>
      <c r="G161"/>
    </row>
    <row r="162" spans="6:7" x14ac:dyDescent="0.25">
      <c r="F162"/>
      <c r="G162"/>
    </row>
    <row r="163" spans="6:7" x14ac:dyDescent="0.25">
      <c r="F163"/>
      <c r="G163"/>
    </row>
    <row r="164" spans="6:7" x14ac:dyDescent="0.25">
      <c r="F164"/>
      <c r="G164"/>
    </row>
    <row r="165" spans="6:7" x14ac:dyDescent="0.25">
      <c r="F165"/>
      <c r="G165"/>
    </row>
    <row r="166" spans="6:7" x14ac:dyDescent="0.25">
      <c r="F166"/>
      <c r="G166"/>
    </row>
    <row r="167" spans="6:7" x14ac:dyDescent="0.25">
      <c r="F167"/>
      <c r="G167"/>
    </row>
    <row r="168" spans="6:7" x14ac:dyDescent="0.25">
      <c r="F168"/>
      <c r="G168"/>
    </row>
    <row r="169" spans="6:7" x14ac:dyDescent="0.25">
      <c r="F169"/>
      <c r="G169"/>
    </row>
    <row r="170" spans="6:7" x14ac:dyDescent="0.25">
      <c r="F170"/>
      <c r="G170"/>
    </row>
    <row r="171" spans="6:7" x14ac:dyDescent="0.25">
      <c r="F171"/>
      <c r="G171"/>
    </row>
    <row r="172" spans="6:7" x14ac:dyDescent="0.25">
      <c r="F172"/>
      <c r="G172"/>
    </row>
    <row r="173" spans="6:7" x14ac:dyDescent="0.25">
      <c r="F173"/>
      <c r="G173"/>
    </row>
    <row r="174" spans="6:7" x14ac:dyDescent="0.25">
      <c r="F174"/>
      <c r="G174"/>
    </row>
    <row r="175" spans="6:7" x14ac:dyDescent="0.25">
      <c r="F175"/>
      <c r="G175"/>
    </row>
    <row r="176" spans="6:7" x14ac:dyDescent="0.25">
      <c r="F176"/>
      <c r="G176"/>
    </row>
    <row r="177" spans="6:7" x14ac:dyDescent="0.25">
      <c r="F177"/>
      <c r="G177"/>
    </row>
    <row r="178" spans="6:7" x14ac:dyDescent="0.25">
      <c r="F178"/>
      <c r="G178"/>
    </row>
    <row r="179" spans="6:7" x14ac:dyDescent="0.25">
      <c r="F179"/>
      <c r="G179"/>
    </row>
    <row r="180" spans="6:7" x14ac:dyDescent="0.25">
      <c r="F180"/>
      <c r="G180"/>
    </row>
    <row r="181" spans="6:7" x14ac:dyDescent="0.25">
      <c r="F181"/>
      <c r="G181"/>
    </row>
    <row r="182" spans="6:7" x14ac:dyDescent="0.25">
      <c r="F182"/>
      <c r="G182"/>
    </row>
    <row r="183" spans="6:7" x14ac:dyDescent="0.25">
      <c r="F183"/>
      <c r="G183"/>
    </row>
    <row r="184" spans="6:7" x14ac:dyDescent="0.25">
      <c r="F184"/>
      <c r="G184"/>
    </row>
    <row r="185" spans="6:7" x14ac:dyDescent="0.25">
      <c r="F185"/>
      <c r="G185"/>
    </row>
    <row r="186" spans="6:7" x14ac:dyDescent="0.25">
      <c r="F186"/>
      <c r="G186"/>
    </row>
    <row r="187" spans="6:7" x14ac:dyDescent="0.25">
      <c r="F187"/>
      <c r="G187"/>
    </row>
    <row r="188" spans="6:7" x14ac:dyDescent="0.25">
      <c r="F188"/>
      <c r="G188"/>
    </row>
    <row r="189" spans="6:7" x14ac:dyDescent="0.25">
      <c r="F189"/>
      <c r="G189"/>
    </row>
    <row r="190" spans="6:7" x14ac:dyDescent="0.25">
      <c r="F190"/>
      <c r="G190"/>
    </row>
    <row r="191" spans="6:7" x14ac:dyDescent="0.25">
      <c r="F191"/>
      <c r="G191"/>
    </row>
    <row r="192" spans="6:7" x14ac:dyDescent="0.25">
      <c r="F192"/>
      <c r="G192"/>
    </row>
    <row r="193" spans="6:7" x14ac:dyDescent="0.25">
      <c r="F193"/>
      <c r="G193"/>
    </row>
    <row r="194" spans="6:7" x14ac:dyDescent="0.25">
      <c r="F194"/>
      <c r="G194"/>
    </row>
    <row r="195" spans="6:7" x14ac:dyDescent="0.25">
      <c r="F195"/>
      <c r="G195"/>
    </row>
    <row r="196" spans="6:7" x14ac:dyDescent="0.25">
      <c r="F196"/>
      <c r="G196"/>
    </row>
    <row r="197" spans="6:7" x14ac:dyDescent="0.25">
      <c r="F197"/>
      <c r="G197"/>
    </row>
    <row r="198" spans="6:7" x14ac:dyDescent="0.25">
      <c r="F198"/>
      <c r="G198"/>
    </row>
    <row r="199" spans="6:7" x14ac:dyDescent="0.25">
      <c r="F199"/>
      <c r="G199"/>
    </row>
    <row r="200" spans="6:7" x14ac:dyDescent="0.25">
      <c r="F200"/>
      <c r="G200"/>
    </row>
    <row r="201" spans="6:7" x14ac:dyDescent="0.25">
      <c r="F201"/>
      <c r="G201"/>
    </row>
    <row r="202" spans="6:7" x14ac:dyDescent="0.25">
      <c r="F202"/>
      <c r="G202"/>
    </row>
    <row r="203" spans="6:7" x14ac:dyDescent="0.25">
      <c r="F203"/>
      <c r="G203"/>
    </row>
    <row r="204" spans="6:7" x14ac:dyDescent="0.25">
      <c r="F204"/>
      <c r="G204"/>
    </row>
    <row r="205" spans="6:7" x14ac:dyDescent="0.25">
      <c r="F205"/>
      <c r="G205"/>
    </row>
    <row r="206" spans="6:7" x14ac:dyDescent="0.25">
      <c r="F206"/>
      <c r="G206"/>
    </row>
    <row r="207" spans="6:7" x14ac:dyDescent="0.25">
      <c r="F207"/>
      <c r="G207"/>
    </row>
    <row r="208" spans="6:7" x14ac:dyDescent="0.25">
      <c r="F208"/>
      <c r="G208"/>
    </row>
    <row r="209" spans="6:7" x14ac:dyDescent="0.25">
      <c r="F209"/>
      <c r="G209"/>
    </row>
    <row r="210" spans="6:7" x14ac:dyDescent="0.25">
      <c r="F210"/>
      <c r="G210"/>
    </row>
    <row r="211" spans="6:7" x14ac:dyDescent="0.25">
      <c r="F211"/>
      <c r="G211"/>
    </row>
    <row r="212" spans="6:7" x14ac:dyDescent="0.25">
      <c r="F212"/>
      <c r="G212"/>
    </row>
    <row r="213" spans="6:7" x14ac:dyDescent="0.25">
      <c r="F213"/>
      <c r="G213"/>
    </row>
    <row r="214" spans="6:7" x14ac:dyDescent="0.25">
      <c r="F214"/>
      <c r="G214"/>
    </row>
    <row r="215" spans="6:7" x14ac:dyDescent="0.25">
      <c r="F215"/>
      <c r="G215"/>
    </row>
    <row r="216" spans="6:7" x14ac:dyDescent="0.25">
      <c r="F216"/>
      <c r="G216"/>
    </row>
    <row r="217" spans="6:7" x14ac:dyDescent="0.25">
      <c r="F217"/>
      <c r="G217"/>
    </row>
    <row r="218" spans="6:7" x14ac:dyDescent="0.25">
      <c r="F218"/>
      <c r="G218"/>
    </row>
    <row r="219" spans="6:7" x14ac:dyDescent="0.25">
      <c r="F219"/>
      <c r="G219"/>
    </row>
    <row r="220" spans="6:7" x14ac:dyDescent="0.25">
      <c r="F220"/>
      <c r="G220"/>
    </row>
    <row r="221" spans="6:7" x14ac:dyDescent="0.25">
      <c r="F221"/>
      <c r="G221"/>
    </row>
    <row r="222" spans="6:7" x14ac:dyDescent="0.25">
      <c r="F222"/>
      <c r="G222"/>
    </row>
    <row r="223" spans="6:7" x14ac:dyDescent="0.25">
      <c r="F223"/>
      <c r="G223"/>
    </row>
    <row r="224" spans="6:7" x14ac:dyDescent="0.25">
      <c r="F224"/>
      <c r="G224"/>
    </row>
    <row r="225" spans="6:7" x14ac:dyDescent="0.25">
      <c r="F225"/>
      <c r="G225"/>
    </row>
    <row r="226" spans="6:7" x14ac:dyDescent="0.25">
      <c r="F226"/>
      <c r="G226"/>
    </row>
    <row r="227" spans="6:7" x14ac:dyDescent="0.25">
      <c r="F227"/>
      <c r="G227"/>
    </row>
    <row r="228" spans="6:7" x14ac:dyDescent="0.25">
      <c r="F228"/>
      <c r="G228"/>
    </row>
    <row r="229" spans="6:7" x14ac:dyDescent="0.25">
      <c r="F229"/>
      <c r="G229"/>
    </row>
    <row r="230" spans="6:7" x14ac:dyDescent="0.25">
      <c r="F230"/>
      <c r="G230"/>
    </row>
    <row r="231" spans="6:7" x14ac:dyDescent="0.25">
      <c r="F231"/>
      <c r="G231"/>
    </row>
    <row r="232" spans="6:7" x14ac:dyDescent="0.25">
      <c r="F232"/>
      <c r="G232"/>
    </row>
    <row r="233" spans="6:7" x14ac:dyDescent="0.25">
      <c r="F233"/>
      <c r="G233"/>
    </row>
    <row r="234" spans="6:7" x14ac:dyDescent="0.25">
      <c r="F234"/>
      <c r="G234"/>
    </row>
    <row r="235" spans="6:7" x14ac:dyDescent="0.25">
      <c r="F235"/>
      <c r="G235"/>
    </row>
    <row r="236" spans="6:7" x14ac:dyDescent="0.25">
      <c r="F236"/>
      <c r="G236"/>
    </row>
    <row r="237" spans="6:7" x14ac:dyDescent="0.25">
      <c r="F237"/>
      <c r="G237"/>
    </row>
    <row r="238" spans="6:7" x14ac:dyDescent="0.25">
      <c r="F238"/>
      <c r="G238"/>
    </row>
    <row r="239" spans="6:7" x14ac:dyDescent="0.25">
      <c r="F239"/>
      <c r="G239"/>
    </row>
    <row r="240" spans="6:7" x14ac:dyDescent="0.25">
      <c r="F240"/>
      <c r="G240"/>
    </row>
    <row r="241" spans="6:7" x14ac:dyDescent="0.25">
      <c r="F241"/>
      <c r="G241"/>
    </row>
    <row r="242" spans="6:7" x14ac:dyDescent="0.25">
      <c r="F242"/>
      <c r="G242"/>
    </row>
    <row r="243" spans="6:7" x14ac:dyDescent="0.25">
      <c r="F243"/>
      <c r="G243"/>
    </row>
    <row r="244" spans="6:7" x14ac:dyDescent="0.25">
      <c r="F244"/>
      <c r="G244"/>
    </row>
    <row r="245" spans="6:7" x14ac:dyDescent="0.25">
      <c r="F245"/>
      <c r="G245"/>
    </row>
    <row r="246" spans="6:7" x14ac:dyDescent="0.25">
      <c r="F246"/>
      <c r="G246"/>
    </row>
    <row r="247" spans="6:7" x14ac:dyDescent="0.25">
      <c r="F247"/>
      <c r="G247"/>
    </row>
    <row r="248" spans="6:7" x14ac:dyDescent="0.25">
      <c r="F248"/>
      <c r="G248"/>
    </row>
    <row r="249" spans="6:7" x14ac:dyDescent="0.25">
      <c r="F249"/>
      <c r="G249"/>
    </row>
    <row r="250" spans="6:7" x14ac:dyDescent="0.25">
      <c r="F250"/>
      <c r="G250"/>
    </row>
    <row r="251" spans="6:7" x14ac:dyDescent="0.25">
      <c r="F251"/>
      <c r="G251"/>
    </row>
    <row r="252" spans="6:7" x14ac:dyDescent="0.25">
      <c r="F252"/>
      <c r="G252"/>
    </row>
    <row r="253" spans="6:7" x14ac:dyDescent="0.25">
      <c r="F253"/>
      <c r="G253"/>
    </row>
    <row r="254" spans="6:7" x14ac:dyDescent="0.25">
      <c r="F254"/>
      <c r="G254"/>
    </row>
    <row r="255" spans="6:7" x14ac:dyDescent="0.25">
      <c r="F255"/>
      <c r="G255"/>
    </row>
    <row r="256" spans="6:7" x14ac:dyDescent="0.25">
      <c r="F256"/>
      <c r="G256"/>
    </row>
    <row r="257" spans="6:7" x14ac:dyDescent="0.25">
      <c r="F257"/>
      <c r="G257"/>
    </row>
    <row r="258" spans="6:7" x14ac:dyDescent="0.25">
      <c r="F258"/>
      <c r="G258"/>
    </row>
    <row r="259" spans="6:7" x14ac:dyDescent="0.25">
      <c r="F259"/>
      <c r="G259"/>
    </row>
    <row r="260" spans="6:7" x14ac:dyDescent="0.25">
      <c r="F260"/>
      <c r="G260"/>
    </row>
    <row r="261" spans="6:7" x14ac:dyDescent="0.25">
      <c r="F261"/>
      <c r="G261"/>
    </row>
    <row r="262" spans="6:7" x14ac:dyDescent="0.25">
      <c r="F262"/>
      <c r="G262"/>
    </row>
    <row r="263" spans="6:7" x14ac:dyDescent="0.25">
      <c r="F263"/>
      <c r="G263"/>
    </row>
    <row r="264" spans="6:7" x14ac:dyDescent="0.25">
      <c r="F264"/>
      <c r="G264"/>
    </row>
    <row r="265" spans="6:7" x14ac:dyDescent="0.25">
      <c r="F265"/>
      <c r="G265"/>
    </row>
    <row r="266" spans="6:7" x14ac:dyDescent="0.25">
      <c r="F266"/>
      <c r="G266"/>
    </row>
    <row r="267" spans="6:7" x14ac:dyDescent="0.25">
      <c r="F267"/>
      <c r="G267"/>
    </row>
    <row r="268" spans="6:7" x14ac:dyDescent="0.25">
      <c r="F268"/>
      <c r="G268"/>
    </row>
    <row r="269" spans="6:7" x14ac:dyDescent="0.25">
      <c r="F269"/>
      <c r="G269"/>
    </row>
    <row r="270" spans="6:7" x14ac:dyDescent="0.25">
      <c r="F270"/>
      <c r="G270"/>
    </row>
    <row r="271" spans="6:7" x14ac:dyDescent="0.25">
      <c r="F271"/>
      <c r="G271"/>
    </row>
    <row r="272" spans="6:7" x14ac:dyDescent="0.25">
      <c r="F272"/>
      <c r="G272"/>
    </row>
    <row r="273" spans="6:7" x14ac:dyDescent="0.25">
      <c r="F273"/>
      <c r="G273"/>
    </row>
    <row r="274" spans="6:7" x14ac:dyDescent="0.25">
      <c r="F274"/>
      <c r="G274"/>
    </row>
    <row r="275" spans="6:7" x14ac:dyDescent="0.25">
      <c r="F275"/>
      <c r="G275"/>
    </row>
    <row r="276" spans="6:7" x14ac:dyDescent="0.25">
      <c r="F276"/>
      <c r="G276"/>
    </row>
    <row r="277" spans="6:7" x14ac:dyDescent="0.25">
      <c r="F277"/>
      <c r="G277"/>
    </row>
    <row r="278" spans="6:7" x14ac:dyDescent="0.25">
      <c r="F278"/>
      <c r="G278"/>
    </row>
    <row r="279" spans="6:7" x14ac:dyDescent="0.25">
      <c r="F279"/>
      <c r="G279"/>
    </row>
    <row r="280" spans="6:7" x14ac:dyDescent="0.25">
      <c r="F280"/>
      <c r="G280"/>
    </row>
    <row r="281" spans="6:7" x14ac:dyDescent="0.25">
      <c r="F281"/>
      <c r="G281"/>
    </row>
    <row r="282" spans="6:7" x14ac:dyDescent="0.25">
      <c r="F282"/>
      <c r="G282"/>
    </row>
    <row r="283" spans="6:7" x14ac:dyDescent="0.25">
      <c r="F283"/>
      <c r="G283"/>
    </row>
    <row r="284" spans="6:7" x14ac:dyDescent="0.25">
      <c r="F284"/>
      <c r="G284"/>
    </row>
    <row r="285" spans="6:7" x14ac:dyDescent="0.25">
      <c r="F285"/>
      <c r="G285"/>
    </row>
    <row r="286" spans="6:7" x14ac:dyDescent="0.25">
      <c r="F286"/>
      <c r="G286"/>
    </row>
    <row r="287" spans="6:7" x14ac:dyDescent="0.25">
      <c r="F287"/>
      <c r="G287"/>
    </row>
    <row r="288" spans="6:7" x14ac:dyDescent="0.25">
      <c r="F288"/>
      <c r="G288"/>
    </row>
    <row r="289" spans="6:7" x14ac:dyDescent="0.25">
      <c r="F289"/>
      <c r="G289"/>
    </row>
    <row r="290" spans="6:7" x14ac:dyDescent="0.25">
      <c r="F290"/>
      <c r="G290"/>
    </row>
    <row r="291" spans="6:7" x14ac:dyDescent="0.25">
      <c r="F291"/>
      <c r="G291"/>
    </row>
    <row r="292" spans="6:7" x14ac:dyDescent="0.25">
      <c r="F292"/>
      <c r="G292"/>
    </row>
    <row r="293" spans="6:7" x14ac:dyDescent="0.25">
      <c r="F293"/>
      <c r="G293"/>
    </row>
    <row r="294" spans="6:7" x14ac:dyDescent="0.25">
      <c r="F294"/>
      <c r="G294"/>
    </row>
    <row r="295" spans="6:7" x14ac:dyDescent="0.25">
      <c r="F295"/>
      <c r="G295"/>
    </row>
    <row r="296" spans="6:7" x14ac:dyDescent="0.25">
      <c r="F296"/>
      <c r="G296"/>
    </row>
    <row r="297" spans="6:7" x14ac:dyDescent="0.25">
      <c r="F297"/>
      <c r="G297"/>
    </row>
    <row r="298" spans="6:7" x14ac:dyDescent="0.25">
      <c r="F298"/>
      <c r="G298"/>
    </row>
    <row r="299" spans="6:7" x14ac:dyDescent="0.25">
      <c r="F299"/>
      <c r="G299"/>
    </row>
    <row r="300" spans="6:7" x14ac:dyDescent="0.25">
      <c r="F300"/>
      <c r="G300"/>
    </row>
    <row r="301" spans="6:7" x14ac:dyDescent="0.25">
      <c r="F301"/>
      <c r="G301"/>
    </row>
    <row r="302" spans="6:7" x14ac:dyDescent="0.25">
      <c r="F302"/>
      <c r="G302"/>
    </row>
    <row r="303" spans="6:7" x14ac:dyDescent="0.25">
      <c r="F303"/>
      <c r="G303"/>
    </row>
    <row r="304" spans="6:7" x14ac:dyDescent="0.25">
      <c r="F304"/>
      <c r="G304"/>
    </row>
    <row r="305" spans="6:7" x14ac:dyDescent="0.25">
      <c r="F305"/>
      <c r="G305"/>
    </row>
    <row r="306" spans="6:7" x14ac:dyDescent="0.25">
      <c r="F306"/>
      <c r="G306"/>
    </row>
    <row r="307" spans="6:7" x14ac:dyDescent="0.25">
      <c r="F307"/>
      <c r="G307"/>
    </row>
    <row r="308" spans="6:7" x14ac:dyDescent="0.25">
      <c r="F308"/>
      <c r="G308"/>
    </row>
    <row r="309" spans="6:7" x14ac:dyDescent="0.25">
      <c r="F309"/>
      <c r="G309"/>
    </row>
    <row r="310" spans="6:7" x14ac:dyDescent="0.25">
      <c r="F310"/>
      <c r="G310"/>
    </row>
    <row r="311" spans="6:7" x14ac:dyDescent="0.25">
      <c r="F311"/>
      <c r="G311"/>
    </row>
    <row r="312" spans="6:7" x14ac:dyDescent="0.25">
      <c r="F312"/>
      <c r="G312"/>
    </row>
    <row r="313" spans="6:7" x14ac:dyDescent="0.25">
      <c r="F313"/>
      <c r="G313"/>
    </row>
    <row r="314" spans="6:7" x14ac:dyDescent="0.25">
      <c r="F314"/>
      <c r="G314"/>
    </row>
    <row r="315" spans="6:7" x14ac:dyDescent="0.25">
      <c r="F315"/>
      <c r="G315"/>
    </row>
    <row r="316" spans="6:7" x14ac:dyDescent="0.25">
      <c r="F316"/>
      <c r="G316"/>
    </row>
    <row r="317" spans="6:7" x14ac:dyDescent="0.25">
      <c r="F317"/>
      <c r="G317"/>
    </row>
    <row r="318" spans="6:7" x14ac:dyDescent="0.25">
      <c r="F318"/>
      <c r="G318"/>
    </row>
    <row r="319" spans="6:7" x14ac:dyDescent="0.25">
      <c r="F319"/>
      <c r="G319"/>
    </row>
    <row r="320" spans="6:7" x14ac:dyDescent="0.25">
      <c r="F320"/>
      <c r="G320"/>
    </row>
    <row r="321" spans="6:7" x14ac:dyDescent="0.25">
      <c r="F321"/>
      <c r="G321"/>
    </row>
    <row r="322" spans="6:7" x14ac:dyDescent="0.25">
      <c r="F322"/>
      <c r="G322"/>
    </row>
    <row r="323" spans="6:7" x14ac:dyDescent="0.25">
      <c r="F323"/>
      <c r="G323"/>
    </row>
    <row r="324" spans="6:7" x14ac:dyDescent="0.25">
      <c r="F324"/>
      <c r="G324"/>
    </row>
    <row r="325" spans="6:7" x14ac:dyDescent="0.25">
      <c r="F325"/>
      <c r="G325"/>
    </row>
    <row r="326" spans="6:7" x14ac:dyDescent="0.25">
      <c r="F326"/>
      <c r="G326"/>
    </row>
    <row r="327" spans="6:7" x14ac:dyDescent="0.25">
      <c r="F327"/>
      <c r="G327"/>
    </row>
    <row r="328" spans="6:7" x14ac:dyDescent="0.25">
      <c r="F328"/>
      <c r="G328"/>
    </row>
    <row r="329" spans="6:7" x14ac:dyDescent="0.25">
      <c r="F329"/>
      <c r="G329"/>
    </row>
    <row r="330" spans="6:7" x14ac:dyDescent="0.25">
      <c r="F330"/>
      <c r="G330"/>
    </row>
    <row r="331" spans="6:7" x14ac:dyDescent="0.25">
      <c r="F331"/>
      <c r="G331"/>
    </row>
    <row r="332" spans="6:7" x14ac:dyDescent="0.25">
      <c r="F332"/>
      <c r="G332"/>
    </row>
    <row r="333" spans="6:7" x14ac:dyDescent="0.25">
      <c r="F333"/>
      <c r="G333"/>
    </row>
    <row r="334" spans="6:7" x14ac:dyDescent="0.25">
      <c r="F334"/>
      <c r="G334"/>
    </row>
    <row r="335" spans="6:7" x14ac:dyDescent="0.25">
      <c r="F335"/>
      <c r="G335"/>
    </row>
    <row r="336" spans="6:7" x14ac:dyDescent="0.25">
      <c r="F336"/>
      <c r="G336"/>
    </row>
    <row r="337" spans="6:7" x14ac:dyDescent="0.25">
      <c r="F337"/>
      <c r="G337"/>
    </row>
    <row r="338" spans="6:7" x14ac:dyDescent="0.25">
      <c r="F338"/>
      <c r="G338"/>
    </row>
    <row r="339" spans="6:7" x14ac:dyDescent="0.25">
      <c r="F339"/>
      <c r="G339"/>
    </row>
    <row r="340" spans="6:7" x14ac:dyDescent="0.25">
      <c r="F340"/>
      <c r="G340"/>
    </row>
    <row r="341" spans="6:7" x14ac:dyDescent="0.25">
      <c r="F341"/>
      <c r="G341"/>
    </row>
    <row r="342" spans="6:7" x14ac:dyDescent="0.25">
      <c r="F342"/>
      <c r="G342"/>
    </row>
    <row r="343" spans="6:7" x14ac:dyDescent="0.25">
      <c r="F343"/>
      <c r="G343"/>
    </row>
    <row r="344" spans="6:7" x14ac:dyDescent="0.25">
      <c r="F344"/>
      <c r="G344"/>
    </row>
    <row r="345" spans="6:7" x14ac:dyDescent="0.25">
      <c r="F345"/>
      <c r="G345"/>
    </row>
    <row r="346" spans="6:7" x14ac:dyDescent="0.25">
      <c r="F346"/>
      <c r="G346"/>
    </row>
    <row r="347" spans="6:7" x14ac:dyDescent="0.25">
      <c r="F347"/>
      <c r="G347"/>
    </row>
    <row r="348" spans="6:7" x14ac:dyDescent="0.25">
      <c r="F348"/>
      <c r="G348"/>
    </row>
    <row r="349" spans="6:7" x14ac:dyDescent="0.25">
      <c r="F349"/>
      <c r="G349"/>
    </row>
    <row r="350" spans="6:7" x14ac:dyDescent="0.25">
      <c r="F350"/>
      <c r="G350"/>
    </row>
    <row r="351" spans="6:7" x14ac:dyDescent="0.25">
      <c r="F351"/>
      <c r="G351"/>
    </row>
    <row r="352" spans="6:7" x14ac:dyDescent="0.25">
      <c r="F352"/>
      <c r="G352"/>
    </row>
    <row r="353" spans="6:7" x14ac:dyDescent="0.25">
      <c r="F353"/>
      <c r="G353"/>
    </row>
    <row r="354" spans="6:7" x14ac:dyDescent="0.25">
      <c r="F354"/>
      <c r="G354"/>
    </row>
    <row r="355" spans="6:7" x14ac:dyDescent="0.25">
      <c r="F355"/>
      <c r="G355"/>
    </row>
    <row r="356" spans="6:7" x14ac:dyDescent="0.25">
      <c r="F356"/>
      <c r="G356"/>
    </row>
    <row r="357" spans="6:7" x14ac:dyDescent="0.25">
      <c r="F357"/>
      <c r="G357"/>
    </row>
    <row r="358" spans="6:7" x14ac:dyDescent="0.25">
      <c r="F358"/>
      <c r="G358"/>
    </row>
    <row r="359" spans="6:7" x14ac:dyDescent="0.25">
      <c r="F359"/>
      <c r="G359"/>
    </row>
    <row r="360" spans="6:7" x14ac:dyDescent="0.25">
      <c r="F360"/>
      <c r="G360"/>
    </row>
    <row r="361" spans="6:7" x14ac:dyDescent="0.25">
      <c r="F361"/>
      <c r="G361"/>
    </row>
    <row r="362" spans="6:7" x14ac:dyDescent="0.25">
      <c r="F362"/>
      <c r="G362"/>
    </row>
    <row r="363" spans="6:7" x14ac:dyDescent="0.25">
      <c r="F363"/>
      <c r="G363"/>
    </row>
    <row r="364" spans="6:7" x14ac:dyDescent="0.25">
      <c r="F364"/>
      <c r="G364"/>
    </row>
    <row r="365" spans="6:7" x14ac:dyDescent="0.25">
      <c r="F365"/>
      <c r="G365"/>
    </row>
    <row r="366" spans="6:7" x14ac:dyDescent="0.25">
      <c r="F366"/>
      <c r="G366"/>
    </row>
    <row r="367" spans="6:7" x14ac:dyDescent="0.25">
      <c r="F367"/>
      <c r="G367"/>
    </row>
    <row r="368" spans="6:7" x14ac:dyDescent="0.25">
      <c r="F368"/>
      <c r="G368"/>
    </row>
    <row r="369" spans="6:7" x14ac:dyDescent="0.25">
      <c r="F369"/>
      <c r="G369"/>
    </row>
    <row r="370" spans="6:7" x14ac:dyDescent="0.25">
      <c r="F370"/>
      <c r="G370"/>
    </row>
    <row r="371" spans="6:7" x14ac:dyDescent="0.25">
      <c r="F371"/>
      <c r="G371"/>
    </row>
    <row r="372" spans="6:7" x14ac:dyDescent="0.25">
      <c r="F372"/>
      <c r="G372"/>
    </row>
    <row r="373" spans="6:7" x14ac:dyDescent="0.25">
      <c r="F373"/>
      <c r="G373"/>
    </row>
    <row r="374" spans="6:7" x14ac:dyDescent="0.25">
      <c r="F374"/>
      <c r="G374"/>
    </row>
    <row r="375" spans="6:7" x14ac:dyDescent="0.25">
      <c r="F375"/>
      <c r="G375"/>
    </row>
    <row r="376" spans="6:7" x14ac:dyDescent="0.25">
      <c r="F376"/>
      <c r="G376"/>
    </row>
    <row r="377" spans="6:7" x14ac:dyDescent="0.25">
      <c r="F377"/>
      <c r="G377"/>
    </row>
    <row r="378" spans="6:7" x14ac:dyDescent="0.25">
      <c r="F378"/>
      <c r="G378"/>
    </row>
    <row r="379" spans="6:7" x14ac:dyDescent="0.25">
      <c r="F379"/>
      <c r="G379"/>
    </row>
    <row r="380" spans="6:7" x14ac:dyDescent="0.25">
      <c r="F380"/>
      <c r="G380"/>
    </row>
    <row r="381" spans="6:7" x14ac:dyDescent="0.25">
      <c r="F381"/>
      <c r="G381"/>
    </row>
    <row r="382" spans="6:7" x14ac:dyDescent="0.25">
      <c r="F382"/>
      <c r="G382"/>
    </row>
    <row r="383" spans="6:7" x14ac:dyDescent="0.25">
      <c r="F383"/>
      <c r="G383"/>
    </row>
    <row r="384" spans="6:7" x14ac:dyDescent="0.25">
      <c r="F384"/>
      <c r="G384"/>
    </row>
    <row r="385" spans="6:7" x14ac:dyDescent="0.25">
      <c r="F385"/>
      <c r="G385"/>
    </row>
    <row r="386" spans="6:7" x14ac:dyDescent="0.25">
      <c r="F386"/>
      <c r="G386"/>
    </row>
    <row r="387" spans="6:7" x14ac:dyDescent="0.25">
      <c r="F387"/>
      <c r="G387"/>
    </row>
    <row r="388" spans="6:7" x14ac:dyDescent="0.25">
      <c r="F388"/>
      <c r="G388"/>
    </row>
    <row r="389" spans="6:7" x14ac:dyDescent="0.25">
      <c r="F389"/>
      <c r="G389"/>
    </row>
    <row r="390" spans="6:7" x14ac:dyDescent="0.25">
      <c r="F390"/>
      <c r="G390"/>
    </row>
    <row r="391" spans="6:7" x14ac:dyDescent="0.25">
      <c r="F391"/>
      <c r="G391"/>
    </row>
    <row r="392" spans="6:7" x14ac:dyDescent="0.25">
      <c r="F392"/>
      <c r="G392"/>
    </row>
    <row r="393" spans="6:7" x14ac:dyDescent="0.25">
      <c r="F393"/>
      <c r="G393"/>
    </row>
    <row r="394" spans="6:7" x14ac:dyDescent="0.25">
      <c r="F394"/>
      <c r="G394"/>
    </row>
    <row r="395" spans="6:7" x14ac:dyDescent="0.25">
      <c r="F395"/>
      <c r="G395"/>
    </row>
    <row r="396" spans="6:7" x14ac:dyDescent="0.25">
      <c r="F396"/>
      <c r="G396"/>
    </row>
    <row r="397" spans="6:7" x14ac:dyDescent="0.25">
      <c r="F397"/>
      <c r="G397"/>
    </row>
    <row r="398" spans="6:7" x14ac:dyDescent="0.25">
      <c r="F398"/>
      <c r="G398"/>
    </row>
    <row r="399" spans="6:7" x14ac:dyDescent="0.25">
      <c r="F399"/>
      <c r="G399"/>
    </row>
    <row r="400" spans="6:7" x14ac:dyDescent="0.25">
      <c r="F400"/>
      <c r="G400"/>
    </row>
    <row r="401" spans="6:7" x14ac:dyDescent="0.25">
      <c r="F401"/>
      <c r="G401"/>
    </row>
    <row r="402" spans="6:7" x14ac:dyDescent="0.25">
      <c r="F402"/>
      <c r="G402"/>
    </row>
    <row r="403" spans="6:7" x14ac:dyDescent="0.25">
      <c r="F403"/>
      <c r="G403"/>
    </row>
    <row r="404" spans="6:7" x14ac:dyDescent="0.25">
      <c r="F404"/>
      <c r="G404"/>
    </row>
    <row r="405" spans="6:7" x14ac:dyDescent="0.25">
      <c r="F405"/>
      <c r="G405"/>
    </row>
    <row r="406" spans="6:7" x14ac:dyDescent="0.25">
      <c r="F406"/>
      <c r="G406"/>
    </row>
    <row r="407" spans="6:7" x14ac:dyDescent="0.25">
      <c r="F407"/>
      <c r="G407"/>
    </row>
    <row r="408" spans="6:7" x14ac:dyDescent="0.25">
      <c r="F408"/>
      <c r="G408"/>
    </row>
    <row r="409" spans="6:7" x14ac:dyDescent="0.25">
      <c r="F409"/>
      <c r="G409"/>
    </row>
    <row r="410" spans="6:7" x14ac:dyDescent="0.25">
      <c r="F410"/>
      <c r="G410"/>
    </row>
    <row r="411" spans="6:7" x14ac:dyDescent="0.25">
      <c r="F411"/>
      <c r="G411"/>
    </row>
    <row r="412" spans="6:7" x14ac:dyDescent="0.25">
      <c r="F412"/>
      <c r="G412"/>
    </row>
    <row r="413" spans="6:7" x14ac:dyDescent="0.25">
      <c r="F413"/>
      <c r="G413"/>
    </row>
    <row r="414" spans="6:7" x14ac:dyDescent="0.25">
      <c r="F414"/>
      <c r="G414"/>
    </row>
    <row r="415" spans="6:7" x14ac:dyDescent="0.25">
      <c r="F415"/>
      <c r="G415"/>
    </row>
    <row r="416" spans="6:7" x14ac:dyDescent="0.25">
      <c r="F416"/>
      <c r="G416"/>
    </row>
    <row r="417" spans="6:7" x14ac:dyDescent="0.25">
      <c r="F417"/>
      <c r="G417"/>
    </row>
    <row r="418" spans="6:7" x14ac:dyDescent="0.25">
      <c r="F418"/>
      <c r="G418"/>
    </row>
    <row r="419" spans="6:7" x14ac:dyDescent="0.25">
      <c r="F419"/>
      <c r="G419"/>
    </row>
    <row r="420" spans="6:7" x14ac:dyDescent="0.25">
      <c r="F420"/>
      <c r="G420"/>
    </row>
    <row r="421" spans="6:7" x14ac:dyDescent="0.25">
      <c r="F421"/>
      <c r="G421"/>
    </row>
    <row r="422" spans="6:7" x14ac:dyDescent="0.25">
      <c r="F422"/>
      <c r="G422"/>
    </row>
    <row r="423" spans="6:7" x14ac:dyDescent="0.25">
      <c r="F423"/>
      <c r="G423"/>
    </row>
    <row r="424" spans="6:7" x14ac:dyDescent="0.25">
      <c r="F424"/>
      <c r="G424"/>
    </row>
    <row r="425" spans="6:7" x14ac:dyDescent="0.25">
      <c r="F425"/>
      <c r="G425"/>
    </row>
    <row r="426" spans="6:7" x14ac:dyDescent="0.25">
      <c r="F426"/>
      <c r="G426"/>
    </row>
    <row r="427" spans="6:7" x14ac:dyDescent="0.25">
      <c r="F427"/>
      <c r="G427"/>
    </row>
    <row r="428" spans="6:7" x14ac:dyDescent="0.25">
      <c r="F428"/>
      <c r="G428"/>
    </row>
    <row r="429" spans="6:7" x14ac:dyDescent="0.25">
      <c r="F429"/>
      <c r="G429"/>
    </row>
    <row r="430" spans="6:7" x14ac:dyDescent="0.25">
      <c r="F430"/>
      <c r="G430"/>
    </row>
    <row r="431" spans="6:7" x14ac:dyDescent="0.25">
      <c r="F431"/>
      <c r="G431"/>
    </row>
    <row r="432" spans="6:7" x14ac:dyDescent="0.25">
      <c r="F432"/>
      <c r="G432"/>
    </row>
    <row r="433" spans="6:7" x14ac:dyDescent="0.25">
      <c r="F433"/>
      <c r="G433"/>
    </row>
    <row r="434" spans="6:7" x14ac:dyDescent="0.25">
      <c r="F434"/>
      <c r="G434"/>
    </row>
    <row r="435" spans="6:7" x14ac:dyDescent="0.25">
      <c r="F435"/>
      <c r="G435"/>
    </row>
    <row r="436" spans="6:7" x14ac:dyDescent="0.25">
      <c r="F436"/>
      <c r="G436"/>
    </row>
    <row r="437" spans="6:7" x14ac:dyDescent="0.25">
      <c r="F437"/>
      <c r="G437"/>
    </row>
    <row r="438" spans="6:7" x14ac:dyDescent="0.25">
      <c r="F438"/>
      <c r="G438"/>
    </row>
    <row r="439" spans="6:7" x14ac:dyDescent="0.25">
      <c r="F439"/>
      <c r="G439"/>
    </row>
    <row r="440" spans="6:7" x14ac:dyDescent="0.25">
      <c r="F440"/>
      <c r="G440"/>
    </row>
    <row r="441" spans="6:7" x14ac:dyDescent="0.25">
      <c r="F441"/>
      <c r="G441"/>
    </row>
    <row r="442" spans="6:7" x14ac:dyDescent="0.25">
      <c r="F442"/>
      <c r="G442"/>
    </row>
    <row r="443" spans="6:7" x14ac:dyDescent="0.25">
      <c r="F443"/>
      <c r="G443"/>
    </row>
    <row r="444" spans="6:7" x14ac:dyDescent="0.25">
      <c r="F444"/>
      <c r="G444"/>
    </row>
    <row r="445" spans="6:7" x14ac:dyDescent="0.25">
      <c r="F445"/>
      <c r="G445"/>
    </row>
    <row r="446" spans="6:7" x14ac:dyDescent="0.25">
      <c r="F446"/>
      <c r="G446"/>
    </row>
    <row r="447" spans="6:7" x14ac:dyDescent="0.25">
      <c r="F447"/>
      <c r="G447"/>
    </row>
    <row r="448" spans="6:7" x14ac:dyDescent="0.25">
      <c r="F448"/>
      <c r="G448"/>
    </row>
    <row r="449" spans="6:7" x14ac:dyDescent="0.25">
      <c r="F449"/>
      <c r="G449"/>
    </row>
    <row r="450" spans="6:7" x14ac:dyDescent="0.25">
      <c r="F450"/>
      <c r="G450"/>
    </row>
    <row r="451" spans="6:7" x14ac:dyDescent="0.25">
      <c r="F451"/>
      <c r="G451"/>
    </row>
    <row r="452" spans="6:7" x14ac:dyDescent="0.25">
      <c r="F452"/>
      <c r="G452"/>
    </row>
    <row r="453" spans="6:7" x14ac:dyDescent="0.25">
      <c r="F453"/>
      <c r="G453"/>
    </row>
    <row r="454" spans="6:7" x14ac:dyDescent="0.25">
      <c r="F454"/>
      <c r="G454"/>
    </row>
    <row r="455" spans="6:7" x14ac:dyDescent="0.25">
      <c r="F455"/>
      <c r="G455"/>
    </row>
    <row r="456" spans="6:7" x14ac:dyDescent="0.25">
      <c r="F456"/>
      <c r="G456"/>
    </row>
    <row r="457" spans="6:7" x14ac:dyDescent="0.25">
      <c r="F457"/>
      <c r="G457"/>
    </row>
    <row r="458" spans="6:7" x14ac:dyDescent="0.25">
      <c r="F458"/>
      <c r="G458"/>
    </row>
    <row r="459" spans="6:7" x14ac:dyDescent="0.25">
      <c r="F459"/>
      <c r="G459"/>
    </row>
    <row r="460" spans="6:7" x14ac:dyDescent="0.25">
      <c r="F460"/>
      <c r="G460"/>
    </row>
    <row r="461" spans="6:7" x14ac:dyDescent="0.25">
      <c r="F461"/>
      <c r="G461"/>
    </row>
    <row r="462" spans="6:7" x14ac:dyDescent="0.25">
      <c r="F462"/>
      <c r="G462"/>
    </row>
    <row r="463" spans="6:7" x14ac:dyDescent="0.25">
      <c r="F463"/>
      <c r="G463"/>
    </row>
    <row r="464" spans="6:7" x14ac:dyDescent="0.25">
      <c r="F464"/>
      <c r="G464"/>
    </row>
    <row r="465" spans="6:7" x14ac:dyDescent="0.25">
      <c r="F465"/>
      <c r="G465"/>
    </row>
    <row r="466" spans="6:7" x14ac:dyDescent="0.25">
      <c r="F466"/>
      <c r="G466"/>
    </row>
    <row r="467" spans="6:7" x14ac:dyDescent="0.25">
      <c r="F467"/>
      <c r="G467"/>
    </row>
    <row r="468" spans="6:7" x14ac:dyDescent="0.25">
      <c r="F468"/>
      <c r="G468"/>
    </row>
    <row r="469" spans="6:7" x14ac:dyDescent="0.25">
      <c r="F469"/>
      <c r="G469"/>
    </row>
    <row r="470" spans="6:7" x14ac:dyDescent="0.25">
      <c r="F470"/>
      <c r="G470"/>
    </row>
    <row r="471" spans="6:7" x14ac:dyDescent="0.25">
      <c r="F471"/>
      <c r="G471"/>
    </row>
    <row r="472" spans="6:7" x14ac:dyDescent="0.25">
      <c r="F472"/>
      <c r="G472"/>
    </row>
    <row r="473" spans="6:7" x14ac:dyDescent="0.25">
      <c r="F473"/>
      <c r="G473"/>
    </row>
    <row r="474" spans="6:7" x14ac:dyDescent="0.25">
      <c r="F474"/>
      <c r="G474"/>
    </row>
    <row r="475" spans="6:7" x14ac:dyDescent="0.25">
      <c r="F475"/>
      <c r="G475"/>
    </row>
    <row r="476" spans="6:7" x14ac:dyDescent="0.25">
      <c r="F476"/>
      <c r="G476"/>
    </row>
    <row r="477" spans="6:7" x14ac:dyDescent="0.25">
      <c r="F477"/>
      <c r="G477"/>
    </row>
    <row r="478" spans="6:7" x14ac:dyDescent="0.25">
      <c r="F478"/>
      <c r="G478"/>
    </row>
    <row r="479" spans="6:7" x14ac:dyDescent="0.25">
      <c r="F479"/>
      <c r="G479"/>
    </row>
    <row r="480" spans="6:7" x14ac:dyDescent="0.25">
      <c r="F480"/>
      <c r="G480"/>
    </row>
    <row r="481" spans="6:7" x14ac:dyDescent="0.25">
      <c r="F481"/>
      <c r="G481"/>
    </row>
    <row r="482" spans="6:7" x14ac:dyDescent="0.25">
      <c r="F482"/>
      <c r="G482"/>
    </row>
    <row r="483" spans="6:7" x14ac:dyDescent="0.25">
      <c r="F483"/>
      <c r="G483"/>
    </row>
    <row r="484" spans="6:7" x14ac:dyDescent="0.25">
      <c r="F484"/>
      <c r="G484"/>
    </row>
    <row r="485" spans="6:7" x14ac:dyDescent="0.25">
      <c r="F485"/>
      <c r="G485"/>
    </row>
    <row r="486" spans="6:7" x14ac:dyDescent="0.25">
      <c r="F486"/>
      <c r="G486"/>
    </row>
    <row r="487" spans="6:7" x14ac:dyDescent="0.25">
      <c r="F487"/>
      <c r="G487"/>
    </row>
    <row r="488" spans="6:7" x14ac:dyDescent="0.25">
      <c r="F488"/>
      <c r="G488"/>
    </row>
    <row r="489" spans="6:7" x14ac:dyDescent="0.25">
      <c r="F489"/>
      <c r="G489"/>
    </row>
    <row r="490" spans="6:7" x14ac:dyDescent="0.25">
      <c r="F490"/>
      <c r="G490"/>
    </row>
    <row r="491" spans="6:7" x14ac:dyDescent="0.25">
      <c r="F491"/>
      <c r="G491"/>
    </row>
    <row r="492" spans="6:7" x14ac:dyDescent="0.25">
      <c r="F492"/>
      <c r="G492"/>
    </row>
    <row r="493" spans="6:7" x14ac:dyDescent="0.25">
      <c r="F493"/>
      <c r="G493"/>
    </row>
    <row r="494" spans="6:7" x14ac:dyDescent="0.25">
      <c r="F494"/>
      <c r="G494"/>
    </row>
    <row r="495" spans="6:7" x14ac:dyDescent="0.25">
      <c r="F495"/>
      <c r="G495"/>
    </row>
    <row r="496" spans="6:7" x14ac:dyDescent="0.25">
      <c r="F496"/>
      <c r="G496"/>
    </row>
    <row r="497" spans="6:7" x14ac:dyDescent="0.25">
      <c r="F497"/>
      <c r="G497"/>
    </row>
    <row r="498" spans="6:7" x14ac:dyDescent="0.25">
      <c r="F498"/>
      <c r="G498"/>
    </row>
    <row r="499" spans="6:7" x14ac:dyDescent="0.25">
      <c r="F499"/>
      <c r="G499"/>
    </row>
    <row r="500" spans="6:7" x14ac:dyDescent="0.25">
      <c r="F500"/>
      <c r="G500"/>
    </row>
    <row r="501" spans="6:7" x14ac:dyDescent="0.25">
      <c r="F501"/>
      <c r="G501"/>
    </row>
    <row r="502" spans="6:7" x14ac:dyDescent="0.25">
      <c r="F502"/>
      <c r="G502"/>
    </row>
    <row r="503" spans="6:7" x14ac:dyDescent="0.25">
      <c r="F503"/>
      <c r="G503"/>
    </row>
    <row r="504" spans="6:7" x14ac:dyDescent="0.25">
      <c r="F504"/>
      <c r="G504"/>
    </row>
    <row r="505" spans="6:7" x14ac:dyDescent="0.25">
      <c r="F505"/>
      <c r="G505"/>
    </row>
    <row r="506" spans="6:7" x14ac:dyDescent="0.25">
      <c r="F506"/>
      <c r="G506"/>
    </row>
    <row r="507" spans="6:7" x14ac:dyDescent="0.25">
      <c r="F507"/>
      <c r="G507"/>
    </row>
    <row r="508" spans="6:7" x14ac:dyDescent="0.25">
      <c r="F508"/>
      <c r="G508"/>
    </row>
    <row r="509" spans="6:7" x14ac:dyDescent="0.25">
      <c r="F509"/>
      <c r="G509"/>
    </row>
    <row r="510" spans="6:7" x14ac:dyDescent="0.25">
      <c r="F510"/>
      <c r="G510"/>
    </row>
    <row r="511" spans="6:7" x14ac:dyDescent="0.25">
      <c r="F511"/>
      <c r="G511"/>
    </row>
    <row r="512" spans="6:7" x14ac:dyDescent="0.25">
      <c r="F512"/>
      <c r="G512"/>
    </row>
    <row r="513" spans="6:7" x14ac:dyDescent="0.25">
      <c r="F513"/>
      <c r="G513"/>
    </row>
    <row r="514" spans="6:7" x14ac:dyDescent="0.25">
      <c r="F514"/>
      <c r="G514"/>
    </row>
    <row r="515" spans="6:7" x14ac:dyDescent="0.25">
      <c r="F515"/>
      <c r="G515"/>
    </row>
    <row r="516" spans="6:7" x14ac:dyDescent="0.25">
      <c r="F516"/>
      <c r="G516"/>
    </row>
    <row r="517" spans="6:7" x14ac:dyDescent="0.25">
      <c r="F517"/>
      <c r="G517"/>
    </row>
    <row r="518" spans="6:7" x14ac:dyDescent="0.25">
      <c r="F518"/>
      <c r="G518"/>
    </row>
    <row r="519" spans="6:7" x14ac:dyDescent="0.25">
      <c r="F519"/>
      <c r="G519"/>
    </row>
    <row r="520" spans="6:7" x14ac:dyDescent="0.25">
      <c r="F520"/>
      <c r="G520"/>
    </row>
    <row r="521" spans="6:7" x14ac:dyDescent="0.25">
      <c r="F521"/>
      <c r="G521"/>
    </row>
    <row r="522" spans="6:7" x14ac:dyDescent="0.25">
      <c r="F522"/>
      <c r="G522"/>
    </row>
    <row r="523" spans="6:7" x14ac:dyDescent="0.25">
      <c r="F523"/>
      <c r="G523"/>
    </row>
    <row r="524" spans="6:7" x14ac:dyDescent="0.25">
      <c r="F524"/>
      <c r="G524"/>
    </row>
    <row r="525" spans="6:7" x14ac:dyDescent="0.25">
      <c r="F525"/>
      <c r="G525"/>
    </row>
    <row r="526" spans="6:7" x14ac:dyDescent="0.25">
      <c r="F526"/>
      <c r="G526"/>
    </row>
    <row r="527" spans="6:7" x14ac:dyDescent="0.25">
      <c r="F527"/>
      <c r="G527"/>
    </row>
    <row r="528" spans="6:7" x14ac:dyDescent="0.25">
      <c r="F528"/>
      <c r="G528"/>
    </row>
    <row r="529" spans="6:7" x14ac:dyDescent="0.25">
      <c r="F529"/>
      <c r="G529"/>
    </row>
    <row r="530" spans="6:7" x14ac:dyDescent="0.25">
      <c r="F530"/>
      <c r="G530"/>
    </row>
    <row r="531" spans="6:7" x14ac:dyDescent="0.25">
      <c r="F531"/>
      <c r="G531"/>
    </row>
    <row r="532" spans="6:7" x14ac:dyDescent="0.25">
      <c r="F532"/>
      <c r="G532"/>
    </row>
    <row r="533" spans="6:7" x14ac:dyDescent="0.25">
      <c r="F533"/>
      <c r="G533"/>
    </row>
    <row r="534" spans="6:7" x14ac:dyDescent="0.25">
      <c r="F534"/>
      <c r="G534"/>
    </row>
    <row r="535" spans="6:7" x14ac:dyDescent="0.25">
      <c r="F535"/>
      <c r="G535"/>
    </row>
    <row r="536" spans="6:7" x14ac:dyDescent="0.25">
      <c r="F536"/>
      <c r="G536"/>
    </row>
    <row r="537" spans="6:7" x14ac:dyDescent="0.25">
      <c r="F537"/>
      <c r="G537"/>
    </row>
    <row r="538" spans="6:7" x14ac:dyDescent="0.25">
      <c r="F538"/>
      <c r="G538"/>
    </row>
    <row r="539" spans="6:7" x14ac:dyDescent="0.25">
      <c r="F539"/>
      <c r="G539"/>
    </row>
    <row r="540" spans="6:7" x14ac:dyDescent="0.25">
      <c r="F540"/>
      <c r="G540"/>
    </row>
    <row r="541" spans="6:7" x14ac:dyDescent="0.25">
      <c r="F541"/>
      <c r="G541"/>
    </row>
    <row r="542" spans="6:7" x14ac:dyDescent="0.25">
      <c r="F542"/>
      <c r="G542"/>
    </row>
    <row r="543" spans="6:7" x14ac:dyDescent="0.25">
      <c r="F543"/>
      <c r="G543"/>
    </row>
    <row r="544" spans="6:7" x14ac:dyDescent="0.25">
      <c r="F544"/>
      <c r="G544"/>
    </row>
    <row r="545" spans="6:7" x14ac:dyDescent="0.25">
      <c r="F545"/>
      <c r="G545"/>
    </row>
    <row r="546" spans="6:7" x14ac:dyDescent="0.25">
      <c r="F546"/>
      <c r="G546"/>
    </row>
    <row r="547" spans="6:7" x14ac:dyDescent="0.25">
      <c r="F547"/>
      <c r="G547"/>
    </row>
    <row r="548" spans="6:7" x14ac:dyDescent="0.25">
      <c r="F548"/>
      <c r="G548"/>
    </row>
    <row r="549" spans="6:7" x14ac:dyDescent="0.25">
      <c r="F549"/>
      <c r="G549"/>
    </row>
    <row r="550" spans="6:7" x14ac:dyDescent="0.25">
      <c r="F550"/>
      <c r="G550"/>
    </row>
    <row r="551" spans="6:7" x14ac:dyDescent="0.25">
      <c r="F551"/>
      <c r="G551"/>
    </row>
    <row r="552" spans="6:7" x14ac:dyDescent="0.25">
      <c r="F552"/>
      <c r="G552"/>
    </row>
    <row r="553" spans="6:7" x14ac:dyDescent="0.25">
      <c r="F553"/>
      <c r="G553"/>
    </row>
    <row r="554" spans="6:7" x14ac:dyDescent="0.25">
      <c r="F554"/>
      <c r="G554"/>
    </row>
    <row r="555" spans="6:7" x14ac:dyDescent="0.25">
      <c r="F555"/>
      <c r="G555"/>
    </row>
    <row r="556" spans="6:7" x14ac:dyDescent="0.25">
      <c r="F556"/>
      <c r="G556"/>
    </row>
    <row r="557" spans="6:7" x14ac:dyDescent="0.25">
      <c r="F557"/>
      <c r="G557"/>
    </row>
    <row r="558" spans="6:7" x14ac:dyDescent="0.25">
      <c r="F558"/>
      <c r="G558"/>
    </row>
    <row r="559" spans="6:7" x14ac:dyDescent="0.25">
      <c r="F559"/>
      <c r="G559"/>
    </row>
    <row r="560" spans="6:7" x14ac:dyDescent="0.25">
      <c r="F560"/>
      <c r="G560"/>
    </row>
    <row r="561" spans="6:7" x14ac:dyDescent="0.25">
      <c r="F561"/>
      <c r="G561"/>
    </row>
    <row r="562" spans="6:7" x14ac:dyDescent="0.25">
      <c r="F562"/>
      <c r="G562"/>
    </row>
    <row r="563" spans="6:7" x14ac:dyDescent="0.25">
      <c r="F563"/>
      <c r="G563"/>
    </row>
    <row r="564" spans="6:7" x14ac:dyDescent="0.25">
      <c r="F564"/>
      <c r="G564"/>
    </row>
    <row r="565" spans="6:7" x14ac:dyDescent="0.25">
      <c r="F565"/>
      <c r="G565"/>
    </row>
    <row r="566" spans="6:7" x14ac:dyDescent="0.25">
      <c r="F566"/>
      <c r="G566"/>
    </row>
    <row r="567" spans="6:7" x14ac:dyDescent="0.25">
      <c r="F567"/>
      <c r="G567"/>
    </row>
    <row r="568" spans="6:7" x14ac:dyDescent="0.25">
      <c r="F568"/>
      <c r="G568"/>
    </row>
    <row r="569" spans="6:7" x14ac:dyDescent="0.25">
      <c r="F569"/>
      <c r="G569"/>
    </row>
    <row r="570" spans="6:7" x14ac:dyDescent="0.25">
      <c r="F570"/>
      <c r="G570"/>
    </row>
    <row r="571" spans="6:7" x14ac:dyDescent="0.25">
      <c r="F571"/>
      <c r="G571"/>
    </row>
    <row r="572" spans="6:7" x14ac:dyDescent="0.25">
      <c r="F572"/>
      <c r="G572"/>
    </row>
    <row r="573" spans="6:7" x14ac:dyDescent="0.25">
      <c r="F573"/>
      <c r="G573"/>
    </row>
    <row r="574" spans="6:7" x14ac:dyDescent="0.25">
      <c r="F574"/>
      <c r="G574"/>
    </row>
    <row r="575" spans="6:7" x14ac:dyDescent="0.25">
      <c r="F575"/>
      <c r="G575"/>
    </row>
    <row r="576" spans="6:7" x14ac:dyDescent="0.25">
      <c r="F576"/>
      <c r="G576"/>
    </row>
    <row r="577" spans="6:7" x14ac:dyDescent="0.25">
      <c r="F577"/>
      <c r="G577"/>
    </row>
    <row r="578" spans="6:7" x14ac:dyDescent="0.25">
      <c r="F578"/>
      <c r="G578"/>
    </row>
    <row r="579" spans="6:7" x14ac:dyDescent="0.25">
      <c r="F579"/>
      <c r="G579"/>
    </row>
    <row r="580" spans="6:7" x14ac:dyDescent="0.25">
      <c r="F580"/>
      <c r="G580"/>
    </row>
    <row r="581" spans="6:7" x14ac:dyDescent="0.25">
      <c r="F581"/>
      <c r="G581"/>
    </row>
    <row r="582" spans="6:7" x14ac:dyDescent="0.25">
      <c r="F582"/>
      <c r="G582"/>
    </row>
    <row r="583" spans="6:7" x14ac:dyDescent="0.25">
      <c r="F583"/>
      <c r="G583"/>
    </row>
    <row r="584" spans="6:7" x14ac:dyDescent="0.25">
      <c r="F584"/>
      <c r="G584"/>
    </row>
    <row r="585" spans="6:7" x14ac:dyDescent="0.25">
      <c r="F585"/>
      <c r="G585"/>
    </row>
    <row r="586" spans="6:7" x14ac:dyDescent="0.25">
      <c r="F586"/>
      <c r="G586"/>
    </row>
    <row r="587" spans="6:7" x14ac:dyDescent="0.25">
      <c r="F587"/>
      <c r="G587"/>
    </row>
    <row r="588" spans="6:7" x14ac:dyDescent="0.25">
      <c r="F588"/>
      <c r="G588"/>
    </row>
    <row r="589" spans="6:7" x14ac:dyDescent="0.25">
      <c r="F589"/>
      <c r="G589"/>
    </row>
    <row r="590" spans="6:7" x14ac:dyDescent="0.25">
      <c r="F590"/>
      <c r="G590"/>
    </row>
    <row r="591" spans="6:7" x14ac:dyDescent="0.25">
      <c r="F591"/>
      <c r="G591"/>
    </row>
    <row r="592" spans="6:7" x14ac:dyDescent="0.25">
      <c r="F592"/>
      <c r="G592"/>
    </row>
    <row r="593" spans="6:7" x14ac:dyDescent="0.25">
      <c r="F593"/>
      <c r="G593"/>
    </row>
    <row r="594" spans="6:7" x14ac:dyDescent="0.25">
      <c r="F594"/>
      <c r="G594"/>
    </row>
    <row r="595" spans="6:7" x14ac:dyDescent="0.25">
      <c r="F595"/>
      <c r="G595"/>
    </row>
    <row r="596" spans="6:7" x14ac:dyDescent="0.25">
      <c r="F596"/>
      <c r="G596"/>
    </row>
    <row r="597" spans="6:7" x14ac:dyDescent="0.25">
      <c r="F597"/>
      <c r="G597"/>
    </row>
    <row r="598" spans="6:7" x14ac:dyDescent="0.25">
      <c r="F598"/>
      <c r="G598"/>
    </row>
    <row r="599" spans="6:7" x14ac:dyDescent="0.25">
      <c r="F599"/>
      <c r="G599"/>
    </row>
    <row r="600" spans="6:7" x14ac:dyDescent="0.25">
      <c r="F600"/>
      <c r="G600"/>
    </row>
    <row r="601" spans="6:7" x14ac:dyDescent="0.25">
      <c r="F601"/>
      <c r="G601"/>
    </row>
    <row r="602" spans="6:7" x14ac:dyDescent="0.25">
      <c r="F602"/>
      <c r="G602"/>
    </row>
    <row r="603" spans="6:7" x14ac:dyDescent="0.25">
      <c r="F603"/>
      <c r="G603"/>
    </row>
    <row r="604" spans="6:7" x14ac:dyDescent="0.25">
      <c r="F604"/>
      <c r="G604"/>
    </row>
    <row r="605" spans="6:7" x14ac:dyDescent="0.25">
      <c r="F605"/>
      <c r="G605"/>
    </row>
    <row r="606" spans="6:7" x14ac:dyDescent="0.25">
      <c r="F606"/>
      <c r="G606"/>
    </row>
    <row r="607" spans="6:7" x14ac:dyDescent="0.25">
      <c r="F607"/>
      <c r="G607"/>
    </row>
    <row r="608" spans="6:7" x14ac:dyDescent="0.25">
      <c r="F608"/>
      <c r="G608"/>
    </row>
    <row r="609" spans="6:7" x14ac:dyDescent="0.25">
      <c r="F609"/>
      <c r="G609"/>
    </row>
    <row r="610" spans="6:7" x14ac:dyDescent="0.25">
      <c r="F610"/>
      <c r="G610"/>
    </row>
    <row r="611" spans="6:7" x14ac:dyDescent="0.25">
      <c r="F611"/>
      <c r="G611"/>
    </row>
    <row r="612" spans="6:7" x14ac:dyDescent="0.25">
      <c r="F612"/>
      <c r="G612"/>
    </row>
    <row r="613" spans="6:7" x14ac:dyDescent="0.25">
      <c r="F613"/>
      <c r="G613"/>
    </row>
    <row r="614" spans="6:7" x14ac:dyDescent="0.25">
      <c r="F614"/>
      <c r="G614"/>
    </row>
    <row r="615" spans="6:7" x14ac:dyDescent="0.25">
      <c r="F615"/>
      <c r="G615"/>
    </row>
    <row r="616" spans="6:7" x14ac:dyDescent="0.25">
      <c r="F616"/>
      <c r="G616"/>
    </row>
    <row r="617" spans="6:7" x14ac:dyDescent="0.25">
      <c r="F617"/>
      <c r="G617"/>
    </row>
    <row r="618" spans="6:7" x14ac:dyDescent="0.25">
      <c r="F618"/>
      <c r="G618"/>
    </row>
    <row r="619" spans="6:7" x14ac:dyDescent="0.25">
      <c r="F619"/>
      <c r="G619"/>
    </row>
    <row r="620" spans="6:7" x14ac:dyDescent="0.25">
      <c r="F620"/>
      <c r="G620"/>
    </row>
    <row r="621" spans="6:7" x14ac:dyDescent="0.25">
      <c r="F621"/>
      <c r="G621"/>
    </row>
    <row r="622" spans="6:7" x14ac:dyDescent="0.25">
      <c r="F622"/>
      <c r="G622"/>
    </row>
    <row r="623" spans="6:7" x14ac:dyDescent="0.25">
      <c r="F623"/>
      <c r="G623"/>
    </row>
    <row r="624" spans="6:7" x14ac:dyDescent="0.25">
      <c r="F624"/>
      <c r="G624"/>
    </row>
    <row r="625" spans="6:7" x14ac:dyDescent="0.25">
      <c r="F625"/>
      <c r="G625"/>
    </row>
    <row r="626" spans="6:7" x14ac:dyDescent="0.25">
      <c r="F626"/>
      <c r="G626"/>
    </row>
    <row r="627" spans="6:7" x14ac:dyDescent="0.25">
      <c r="F627"/>
      <c r="G627"/>
    </row>
    <row r="628" spans="6:7" x14ac:dyDescent="0.25">
      <c r="F628"/>
      <c r="G628"/>
    </row>
    <row r="629" spans="6:7" x14ac:dyDescent="0.25">
      <c r="F629"/>
      <c r="G629"/>
    </row>
    <row r="630" spans="6:7" x14ac:dyDescent="0.25">
      <c r="F630"/>
      <c r="G630"/>
    </row>
    <row r="631" spans="6:7" x14ac:dyDescent="0.25">
      <c r="F631"/>
      <c r="G631"/>
    </row>
    <row r="632" spans="6:7" x14ac:dyDescent="0.25">
      <c r="F632"/>
      <c r="G632"/>
    </row>
    <row r="633" spans="6:7" x14ac:dyDescent="0.25">
      <c r="F633"/>
      <c r="G633"/>
    </row>
    <row r="634" spans="6:7" x14ac:dyDescent="0.25">
      <c r="F634"/>
      <c r="G634"/>
    </row>
    <row r="635" spans="6:7" x14ac:dyDescent="0.25">
      <c r="F635"/>
      <c r="G635"/>
    </row>
    <row r="636" spans="6:7" x14ac:dyDescent="0.25">
      <c r="F636"/>
      <c r="G636"/>
    </row>
    <row r="637" spans="6:7" x14ac:dyDescent="0.25">
      <c r="F637"/>
      <c r="G637"/>
    </row>
    <row r="638" spans="6:7" x14ac:dyDescent="0.25">
      <c r="F638"/>
      <c r="G638"/>
    </row>
    <row r="639" spans="6:7" x14ac:dyDescent="0.25">
      <c r="F639"/>
      <c r="G639"/>
    </row>
    <row r="640" spans="6:7" x14ac:dyDescent="0.25">
      <c r="F640"/>
      <c r="G640"/>
    </row>
    <row r="641" spans="6:7" x14ac:dyDescent="0.25">
      <c r="F641"/>
      <c r="G641"/>
    </row>
    <row r="642" spans="6:7" x14ac:dyDescent="0.25">
      <c r="F642"/>
      <c r="G642"/>
    </row>
    <row r="643" spans="6:7" x14ac:dyDescent="0.25">
      <c r="F643"/>
      <c r="G643"/>
    </row>
    <row r="644" spans="6:7" x14ac:dyDescent="0.25">
      <c r="F644"/>
      <c r="G644"/>
    </row>
    <row r="645" spans="6:7" x14ac:dyDescent="0.25">
      <c r="F645"/>
      <c r="G645"/>
    </row>
    <row r="646" spans="6:7" x14ac:dyDescent="0.25">
      <c r="F646"/>
      <c r="G646"/>
    </row>
    <row r="647" spans="6:7" x14ac:dyDescent="0.25">
      <c r="F647"/>
      <c r="G647"/>
    </row>
    <row r="648" spans="6:7" x14ac:dyDescent="0.25">
      <c r="F648"/>
      <c r="G648"/>
    </row>
    <row r="649" spans="6:7" x14ac:dyDescent="0.25">
      <c r="F649"/>
      <c r="G649"/>
    </row>
    <row r="650" spans="6:7" x14ac:dyDescent="0.25">
      <c r="F650"/>
      <c r="G650"/>
    </row>
    <row r="651" spans="6:7" x14ac:dyDescent="0.25">
      <c r="F651"/>
      <c r="G651"/>
    </row>
    <row r="652" spans="6:7" x14ac:dyDescent="0.25">
      <c r="F652"/>
      <c r="G652"/>
    </row>
    <row r="653" spans="6:7" x14ac:dyDescent="0.25">
      <c r="F653"/>
      <c r="G653"/>
    </row>
    <row r="654" spans="6:7" x14ac:dyDescent="0.25">
      <c r="F654"/>
      <c r="G654"/>
    </row>
    <row r="655" spans="6:7" x14ac:dyDescent="0.25">
      <c r="F655"/>
      <c r="G655"/>
    </row>
    <row r="656" spans="6:7" x14ac:dyDescent="0.25">
      <c r="F656"/>
      <c r="G656"/>
    </row>
    <row r="657" spans="6:7" x14ac:dyDescent="0.25">
      <c r="F657"/>
      <c r="G657"/>
    </row>
    <row r="658" spans="6:7" x14ac:dyDescent="0.25">
      <c r="F658"/>
      <c r="G658"/>
    </row>
    <row r="659" spans="6:7" x14ac:dyDescent="0.25">
      <c r="F659"/>
      <c r="G659"/>
    </row>
    <row r="660" spans="6:7" x14ac:dyDescent="0.25">
      <c r="F660"/>
      <c r="G660"/>
    </row>
    <row r="661" spans="6:7" x14ac:dyDescent="0.25">
      <c r="F661"/>
      <c r="G661"/>
    </row>
    <row r="662" spans="6:7" x14ac:dyDescent="0.25">
      <c r="F662"/>
      <c r="G662"/>
    </row>
    <row r="663" spans="6:7" x14ac:dyDescent="0.25">
      <c r="F663"/>
      <c r="G663"/>
    </row>
    <row r="664" spans="6:7" x14ac:dyDescent="0.25">
      <c r="F664"/>
      <c r="G664"/>
    </row>
    <row r="665" spans="6:7" x14ac:dyDescent="0.25">
      <c r="F665"/>
      <c r="G665"/>
    </row>
    <row r="666" spans="6:7" x14ac:dyDescent="0.25">
      <c r="F666"/>
      <c r="G666"/>
    </row>
    <row r="667" spans="6:7" x14ac:dyDescent="0.25">
      <c r="F667"/>
      <c r="G667"/>
    </row>
    <row r="668" spans="6:7" x14ac:dyDescent="0.25">
      <c r="F668"/>
      <c r="G668"/>
    </row>
    <row r="669" spans="6:7" x14ac:dyDescent="0.25">
      <c r="F669"/>
      <c r="G669"/>
    </row>
    <row r="670" spans="6:7" x14ac:dyDescent="0.25">
      <c r="F670"/>
      <c r="G670"/>
    </row>
    <row r="671" spans="6:7" x14ac:dyDescent="0.25">
      <c r="F671"/>
      <c r="G671"/>
    </row>
    <row r="672" spans="6:7" x14ac:dyDescent="0.25">
      <c r="F672"/>
      <c r="G672"/>
    </row>
    <row r="673" spans="6:7" x14ac:dyDescent="0.25">
      <c r="F673"/>
      <c r="G673"/>
    </row>
    <row r="674" spans="6:7" x14ac:dyDescent="0.25">
      <c r="F674"/>
      <c r="G674"/>
    </row>
    <row r="675" spans="6:7" x14ac:dyDescent="0.25">
      <c r="F675"/>
      <c r="G675"/>
    </row>
    <row r="676" spans="6:7" x14ac:dyDescent="0.25">
      <c r="F676"/>
      <c r="G676"/>
    </row>
    <row r="677" spans="6:7" x14ac:dyDescent="0.25">
      <c r="F677"/>
      <c r="G677"/>
    </row>
    <row r="678" spans="6:7" x14ac:dyDescent="0.25">
      <c r="F678"/>
      <c r="G678"/>
    </row>
    <row r="679" spans="6:7" x14ac:dyDescent="0.25">
      <c r="F679"/>
      <c r="G679"/>
    </row>
    <row r="680" spans="6:7" x14ac:dyDescent="0.25">
      <c r="F680"/>
      <c r="G680"/>
    </row>
    <row r="681" spans="6:7" x14ac:dyDescent="0.25">
      <c r="F681"/>
      <c r="G681"/>
    </row>
    <row r="682" spans="6:7" x14ac:dyDescent="0.25">
      <c r="F682"/>
      <c r="G682"/>
    </row>
    <row r="683" spans="6:7" x14ac:dyDescent="0.25">
      <c r="F683"/>
      <c r="G683"/>
    </row>
    <row r="684" spans="6:7" x14ac:dyDescent="0.25">
      <c r="F684"/>
      <c r="G684"/>
    </row>
    <row r="685" spans="6:7" x14ac:dyDescent="0.25">
      <c r="F685"/>
      <c r="G685"/>
    </row>
    <row r="686" spans="6:7" x14ac:dyDescent="0.25">
      <c r="F686"/>
      <c r="G686"/>
    </row>
    <row r="687" spans="6:7" x14ac:dyDescent="0.25">
      <c r="F687"/>
      <c r="G687"/>
    </row>
    <row r="688" spans="6:7" x14ac:dyDescent="0.25">
      <c r="F688"/>
      <c r="G688"/>
    </row>
    <row r="689" spans="6:7" x14ac:dyDescent="0.25">
      <c r="F689"/>
      <c r="G689"/>
    </row>
    <row r="690" spans="6:7" x14ac:dyDescent="0.25">
      <c r="F690"/>
      <c r="G690"/>
    </row>
    <row r="691" spans="6:7" x14ac:dyDescent="0.25">
      <c r="F691"/>
      <c r="G691"/>
    </row>
    <row r="692" spans="6:7" x14ac:dyDescent="0.25">
      <c r="F692"/>
      <c r="G692"/>
    </row>
    <row r="693" spans="6:7" x14ac:dyDescent="0.25">
      <c r="F693"/>
      <c r="G693"/>
    </row>
    <row r="694" spans="6:7" x14ac:dyDescent="0.25">
      <c r="F694"/>
      <c r="G694"/>
    </row>
    <row r="695" spans="6:7" x14ac:dyDescent="0.25">
      <c r="F695"/>
      <c r="G695"/>
    </row>
    <row r="696" spans="6:7" x14ac:dyDescent="0.25">
      <c r="F696"/>
      <c r="G696"/>
    </row>
    <row r="697" spans="6:7" x14ac:dyDescent="0.25">
      <c r="F697"/>
      <c r="G697"/>
    </row>
    <row r="698" spans="6:7" x14ac:dyDescent="0.25">
      <c r="F698"/>
      <c r="G698"/>
    </row>
    <row r="699" spans="6:7" x14ac:dyDescent="0.25">
      <c r="F699"/>
      <c r="G699"/>
    </row>
    <row r="700" spans="6:7" x14ac:dyDescent="0.25">
      <c r="F700"/>
      <c r="G700"/>
    </row>
    <row r="701" spans="6:7" x14ac:dyDescent="0.25">
      <c r="F701"/>
      <c r="G701"/>
    </row>
    <row r="702" spans="6:7" x14ac:dyDescent="0.25">
      <c r="F702"/>
      <c r="G702"/>
    </row>
    <row r="703" spans="6:7" x14ac:dyDescent="0.25">
      <c r="F703"/>
      <c r="G703"/>
    </row>
    <row r="704" spans="6:7" x14ac:dyDescent="0.25">
      <c r="F704"/>
      <c r="G704"/>
    </row>
    <row r="705" spans="6:7" x14ac:dyDescent="0.25">
      <c r="F705"/>
      <c r="G705"/>
    </row>
    <row r="706" spans="6:7" x14ac:dyDescent="0.25">
      <c r="F706"/>
      <c r="G706"/>
    </row>
    <row r="707" spans="6:7" x14ac:dyDescent="0.25">
      <c r="F707"/>
      <c r="G707"/>
    </row>
    <row r="708" spans="6:7" x14ac:dyDescent="0.25">
      <c r="F708"/>
      <c r="G708"/>
    </row>
    <row r="709" spans="6:7" x14ac:dyDescent="0.25">
      <c r="F709"/>
      <c r="G709"/>
    </row>
    <row r="710" spans="6:7" x14ac:dyDescent="0.25">
      <c r="F710"/>
      <c r="G710"/>
    </row>
    <row r="711" spans="6:7" x14ac:dyDescent="0.25">
      <c r="F711"/>
      <c r="G711"/>
    </row>
    <row r="712" spans="6:7" x14ac:dyDescent="0.25">
      <c r="F712"/>
      <c r="G712"/>
    </row>
    <row r="713" spans="6:7" x14ac:dyDescent="0.25">
      <c r="F713"/>
      <c r="G713"/>
    </row>
    <row r="714" spans="6:7" x14ac:dyDescent="0.25">
      <c r="F714"/>
      <c r="G714"/>
    </row>
    <row r="715" spans="6:7" x14ac:dyDescent="0.25">
      <c r="F715"/>
      <c r="G715"/>
    </row>
    <row r="716" spans="6:7" x14ac:dyDescent="0.25">
      <c r="F716"/>
      <c r="G716"/>
    </row>
    <row r="717" spans="6:7" x14ac:dyDescent="0.25">
      <c r="F717"/>
      <c r="G717"/>
    </row>
    <row r="718" spans="6:7" x14ac:dyDescent="0.25">
      <c r="F718"/>
      <c r="G718"/>
    </row>
    <row r="719" spans="6:7" x14ac:dyDescent="0.25">
      <c r="F719"/>
      <c r="G719"/>
    </row>
    <row r="720" spans="6:7" x14ac:dyDescent="0.25">
      <c r="F720"/>
      <c r="G720"/>
    </row>
    <row r="721" spans="6:7" x14ac:dyDescent="0.25">
      <c r="F721"/>
      <c r="G721"/>
    </row>
    <row r="722" spans="6:7" x14ac:dyDescent="0.25">
      <c r="F722"/>
      <c r="G722"/>
    </row>
    <row r="723" spans="6:7" x14ac:dyDescent="0.25">
      <c r="F723"/>
      <c r="G723"/>
    </row>
    <row r="724" spans="6:7" x14ac:dyDescent="0.25">
      <c r="F724"/>
      <c r="G724"/>
    </row>
    <row r="725" spans="6:7" x14ac:dyDescent="0.25">
      <c r="F725"/>
      <c r="G725"/>
    </row>
    <row r="726" spans="6:7" x14ac:dyDescent="0.25">
      <c r="F726"/>
      <c r="G726"/>
    </row>
    <row r="727" spans="6:7" x14ac:dyDescent="0.25">
      <c r="F727"/>
      <c r="G727"/>
    </row>
    <row r="728" spans="6:7" x14ac:dyDescent="0.25">
      <c r="F728"/>
      <c r="G728"/>
    </row>
    <row r="729" spans="6:7" x14ac:dyDescent="0.25">
      <c r="F729"/>
      <c r="G729"/>
    </row>
    <row r="730" spans="6:7" x14ac:dyDescent="0.25">
      <c r="F730"/>
      <c r="G730"/>
    </row>
    <row r="731" spans="6:7" x14ac:dyDescent="0.25">
      <c r="F731"/>
      <c r="G731"/>
    </row>
    <row r="732" spans="6:7" x14ac:dyDescent="0.25">
      <c r="F732"/>
      <c r="G732"/>
    </row>
    <row r="733" spans="6:7" x14ac:dyDescent="0.25">
      <c r="F733"/>
      <c r="G733"/>
    </row>
    <row r="734" spans="6:7" x14ac:dyDescent="0.25">
      <c r="F734"/>
      <c r="G734"/>
    </row>
    <row r="735" spans="6:7" x14ac:dyDescent="0.25">
      <c r="F735"/>
      <c r="G735"/>
    </row>
    <row r="736" spans="6:7" x14ac:dyDescent="0.25">
      <c r="F736"/>
      <c r="G736"/>
    </row>
    <row r="737" spans="6:7" x14ac:dyDescent="0.25">
      <c r="F737"/>
      <c r="G737"/>
    </row>
    <row r="738" spans="6:7" x14ac:dyDescent="0.25">
      <c r="F738"/>
      <c r="G738"/>
    </row>
    <row r="739" spans="6:7" x14ac:dyDescent="0.25">
      <c r="F739"/>
      <c r="G739"/>
    </row>
    <row r="740" spans="6:7" x14ac:dyDescent="0.25">
      <c r="F740"/>
      <c r="G740"/>
    </row>
    <row r="741" spans="6:7" x14ac:dyDescent="0.25">
      <c r="F741"/>
      <c r="G741"/>
    </row>
    <row r="742" spans="6:7" x14ac:dyDescent="0.25">
      <c r="F742"/>
      <c r="G742"/>
    </row>
    <row r="743" spans="6:7" x14ac:dyDescent="0.25">
      <c r="F743"/>
      <c r="G743"/>
    </row>
    <row r="744" spans="6:7" x14ac:dyDescent="0.25">
      <c r="F744"/>
      <c r="G744"/>
    </row>
    <row r="745" spans="6:7" x14ac:dyDescent="0.25">
      <c r="F745"/>
      <c r="G745"/>
    </row>
    <row r="746" spans="6:7" x14ac:dyDescent="0.25">
      <c r="F746"/>
      <c r="G746"/>
    </row>
    <row r="747" spans="6:7" x14ac:dyDescent="0.25">
      <c r="F747"/>
      <c r="G747"/>
    </row>
    <row r="748" spans="6:7" x14ac:dyDescent="0.25">
      <c r="F748"/>
      <c r="G748"/>
    </row>
    <row r="749" spans="6:7" x14ac:dyDescent="0.25">
      <c r="F749"/>
      <c r="G749"/>
    </row>
    <row r="750" spans="6:7" x14ac:dyDescent="0.25">
      <c r="F750"/>
      <c r="G75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59999389629810485"/>
  </sheetPr>
  <dimension ref="A1:AD725"/>
  <sheetViews>
    <sheetView workbookViewId="0">
      <pane ySplit="4" topLeftCell="A693" activePane="bottomLeft" state="frozen"/>
      <selection pane="bottomLeft" activeCell="Z6" sqref="Z6:Z722"/>
    </sheetView>
  </sheetViews>
  <sheetFormatPr defaultColWidth="8.85546875" defaultRowHeight="14.25" x14ac:dyDescent="0.25"/>
  <cols>
    <col min="1" max="1" width="11.140625" style="413" customWidth="1"/>
    <col min="2" max="2" width="9.7109375" style="16" customWidth="1"/>
    <col min="3" max="3" width="29.42578125" style="16" customWidth="1"/>
    <col min="4" max="4" width="22.42578125" style="16" bestFit="1" customWidth="1"/>
    <col min="5" max="5" width="26" style="16" customWidth="1"/>
    <col min="6" max="6" width="10.42578125" style="17" hidden="1" customWidth="1"/>
    <col min="7" max="7" width="8.5703125" style="17" hidden="1" customWidth="1"/>
    <col min="8" max="8" width="9.28515625" style="17" hidden="1" customWidth="1"/>
    <col min="9" max="9" width="9.85546875" style="17" hidden="1" customWidth="1"/>
    <col min="10" max="10" width="11.5703125" style="16" hidden="1" customWidth="1"/>
    <col min="11" max="11" width="0" style="16" hidden="1" customWidth="1"/>
    <col min="12" max="12" width="11.140625" style="16" hidden="1" customWidth="1"/>
    <col min="13" max="13" width="11.7109375" style="16" hidden="1" customWidth="1"/>
    <col min="14" max="14" width="12.28515625" style="16" hidden="1" customWidth="1"/>
    <col min="15" max="15" width="0" style="16" hidden="1" customWidth="1"/>
    <col min="16" max="16" width="10.7109375" style="18" hidden="1" customWidth="1"/>
    <col min="17" max="17" width="10.5703125" style="18" hidden="1" customWidth="1"/>
    <col min="18" max="18" width="10" style="18" hidden="1" customWidth="1"/>
    <col min="19" max="20" width="8.85546875" style="17"/>
    <col min="21" max="21" width="14" style="17" bestFit="1" customWidth="1"/>
    <col min="22" max="22" width="26" style="17" bestFit="1" customWidth="1"/>
    <col min="23" max="23" width="8.85546875" style="17"/>
    <col min="24" max="24" width="13.5703125" style="17" customWidth="1"/>
    <col min="25" max="25" width="12.5703125" style="17" bestFit="1" customWidth="1"/>
    <col min="26" max="26" width="15.140625" style="17" customWidth="1"/>
    <col min="27" max="27" width="15.140625" style="399" customWidth="1"/>
    <col min="28" max="28" width="19" style="16" customWidth="1"/>
    <col min="29" max="29" width="8.85546875" style="16"/>
    <col min="30" max="30" width="9.85546875" style="16" bestFit="1" customWidth="1"/>
    <col min="31" max="16384" width="8.85546875" style="16"/>
  </cols>
  <sheetData>
    <row r="1" spans="1:30" ht="16.5" x14ac:dyDescent="0.3">
      <c r="A1" s="411" t="s">
        <v>1822</v>
      </c>
      <c r="B1" s="44"/>
      <c r="C1" s="44"/>
      <c r="D1" s="44"/>
      <c r="E1" s="44"/>
      <c r="F1" s="44"/>
      <c r="AC1" s="395" t="s">
        <v>19</v>
      </c>
      <c r="AD1" s="397">
        <v>6034</v>
      </c>
    </row>
    <row r="2" spans="1:30" x14ac:dyDescent="0.25">
      <c r="A2" s="412"/>
      <c r="S2" s="350"/>
      <c r="AC2" s="396" t="s">
        <v>20</v>
      </c>
      <c r="AD2" s="397">
        <v>9654</v>
      </c>
    </row>
    <row r="3" spans="1:30" x14ac:dyDescent="0.25">
      <c r="A3" s="413">
        <v>1</v>
      </c>
      <c r="B3" s="43">
        <v>2</v>
      </c>
      <c r="C3" s="43">
        <v>3</v>
      </c>
      <c r="D3" s="43">
        <v>4</v>
      </c>
      <c r="E3" s="43">
        <v>5</v>
      </c>
      <c r="F3" s="43">
        <v>6</v>
      </c>
      <c r="G3" s="43">
        <v>7</v>
      </c>
      <c r="H3" s="43">
        <v>8</v>
      </c>
      <c r="I3" s="43">
        <v>9</v>
      </c>
      <c r="J3" s="43">
        <v>10</v>
      </c>
      <c r="K3" s="43">
        <v>11</v>
      </c>
      <c r="L3" s="43">
        <v>12</v>
      </c>
      <c r="M3" s="43">
        <v>13</v>
      </c>
      <c r="N3" s="43">
        <v>14</v>
      </c>
      <c r="O3" s="43">
        <v>15</v>
      </c>
      <c r="P3" s="43">
        <v>16</v>
      </c>
      <c r="Q3" s="43">
        <v>17</v>
      </c>
      <c r="R3" s="43">
        <v>18</v>
      </c>
      <c r="S3" s="43">
        <v>19</v>
      </c>
      <c r="T3" s="43">
        <v>20</v>
      </c>
      <c r="U3" s="43">
        <v>21</v>
      </c>
      <c r="V3" s="43">
        <v>22</v>
      </c>
      <c r="W3" s="43">
        <v>23</v>
      </c>
      <c r="X3" s="43">
        <v>24</v>
      </c>
      <c r="Y3" s="43">
        <v>25</v>
      </c>
      <c r="Z3" s="43">
        <v>26</v>
      </c>
      <c r="AA3" s="400"/>
      <c r="AC3" s="396" t="s">
        <v>21</v>
      </c>
      <c r="AD3" s="397">
        <v>12068</v>
      </c>
    </row>
    <row r="4" spans="1:30" s="29" customFormat="1" ht="78.75" customHeight="1" x14ac:dyDescent="0.25">
      <c r="A4" s="414" t="s">
        <v>1264</v>
      </c>
      <c r="B4" s="25" t="s">
        <v>25</v>
      </c>
      <c r="C4" s="26" t="s">
        <v>26</v>
      </c>
      <c r="D4" s="26" t="s">
        <v>1</v>
      </c>
      <c r="E4" s="26" t="s">
        <v>27</v>
      </c>
      <c r="F4" s="27" t="s">
        <v>28</v>
      </c>
      <c r="G4" s="27" t="s">
        <v>29</v>
      </c>
      <c r="H4" s="27" t="s">
        <v>5</v>
      </c>
      <c r="I4" s="27" t="s">
        <v>30</v>
      </c>
      <c r="J4" s="24" t="s">
        <v>31</v>
      </c>
      <c r="K4" s="24" t="s">
        <v>32</v>
      </c>
      <c r="L4" s="24" t="s">
        <v>33</v>
      </c>
      <c r="M4" s="24" t="s">
        <v>34</v>
      </c>
      <c r="N4" s="24" t="s">
        <v>35</v>
      </c>
      <c r="O4" s="24" t="s">
        <v>36</v>
      </c>
      <c r="P4" s="28" t="s">
        <v>37</v>
      </c>
      <c r="Q4" s="28" t="s">
        <v>38</v>
      </c>
      <c r="R4" s="28" t="s">
        <v>39</v>
      </c>
      <c r="S4" s="19" t="s">
        <v>1</v>
      </c>
      <c r="T4" s="19" t="s">
        <v>40</v>
      </c>
      <c r="U4" s="20" t="s">
        <v>41</v>
      </c>
      <c r="V4" s="20" t="s">
        <v>42</v>
      </c>
      <c r="W4" s="19" t="s">
        <v>43</v>
      </c>
      <c r="X4" s="19" t="s">
        <v>44</v>
      </c>
      <c r="Y4" s="21" t="s">
        <v>45</v>
      </c>
      <c r="Z4" s="22" t="s">
        <v>1821</v>
      </c>
      <c r="AA4" s="401"/>
    </row>
    <row r="5" spans="1:30" s="420" customFormat="1" ht="14.65" customHeight="1" x14ac:dyDescent="0.25">
      <c r="A5" s="16">
        <v>1949</v>
      </c>
      <c r="B5" s="16" t="s">
        <v>1404</v>
      </c>
      <c r="C5" s="16" t="s">
        <v>1405</v>
      </c>
      <c r="D5" s="16" t="s">
        <v>1406</v>
      </c>
      <c r="E5" s="16" t="s">
        <v>50</v>
      </c>
      <c r="F5" s="17" t="s">
        <v>46</v>
      </c>
      <c r="G5" s="17" t="s">
        <v>46</v>
      </c>
      <c r="H5" s="17" t="s">
        <v>51</v>
      </c>
      <c r="I5" s="17" t="s">
        <v>51</v>
      </c>
      <c r="J5" s="17">
        <v>34</v>
      </c>
      <c r="K5" s="17">
        <v>25</v>
      </c>
      <c r="L5" s="17">
        <v>66</v>
      </c>
      <c r="M5" s="17">
        <v>3</v>
      </c>
      <c r="N5" s="17">
        <v>0</v>
      </c>
      <c r="O5" s="17">
        <v>0</v>
      </c>
      <c r="P5" s="23">
        <v>106</v>
      </c>
      <c r="Q5" s="23">
        <v>231</v>
      </c>
      <c r="R5" s="23">
        <v>234</v>
      </c>
      <c r="S5" s="17" t="s">
        <v>21</v>
      </c>
      <c r="T5" s="17" t="str">
        <f>IF(ISERROR(VLOOKUP(B:B,'Shared Sites 2-18'!$A$2:$P$98,3,FALSE)),"",VLOOKUP(B:B,'Shared Sites 2-18'!$A$2:$P$98,3,FALSE))</f>
        <v/>
      </c>
      <c r="U5" s="17" t="str">
        <f>IF(ISERROR(VLOOKUP(B:B,'Shared Sites 2-18'!$A$2:$P$98,4,FALSE)),"",VLOOKUP(B:B,'Shared Sites 2-18'!$A$2:$P$98,4,FALSE))</f>
        <v/>
      </c>
      <c r="V5" s="17" t="str">
        <f>IF(ISERROR(VLOOKUP(B:B,'Shared Sites 2-18'!$A$2:$P$98,5,FALSE)),"",VLOOKUP(B:B,'Shared Sites 2-18'!$A$2:$P$98,5,FALSE))</f>
        <v/>
      </c>
      <c r="W5" s="17" t="str">
        <f>IF(ISERROR(VLOOKUP(B:B,'Shared Sites 2-18'!$A$2:$P$98,15,FALSE)),"",VLOOKUP(B:B,'Shared Sites 2-18'!$A$2:$P$98,15,FALSE))</f>
        <v/>
      </c>
      <c r="X5" s="17"/>
      <c r="Y5" s="17"/>
      <c r="Z5" s="398"/>
      <c r="AA5" s="402"/>
      <c r="AC5" s="16"/>
    </row>
    <row r="6" spans="1:30" s="420" customFormat="1" ht="14.65" customHeight="1" x14ac:dyDescent="0.25">
      <c r="A6" s="16">
        <v>2014</v>
      </c>
      <c r="B6" s="16" t="s">
        <v>53</v>
      </c>
      <c r="C6" s="16" t="s">
        <v>54</v>
      </c>
      <c r="D6" s="16" t="s">
        <v>55</v>
      </c>
      <c r="E6" s="16" t="s">
        <v>50</v>
      </c>
      <c r="F6" s="17" t="s">
        <v>46</v>
      </c>
      <c r="G6" s="17" t="s">
        <v>46</v>
      </c>
      <c r="H6" s="17" t="s">
        <v>52</v>
      </c>
      <c r="I6" s="17" t="s">
        <v>52</v>
      </c>
      <c r="J6" s="17">
        <v>7</v>
      </c>
      <c r="K6" s="17">
        <v>0</v>
      </c>
      <c r="L6" s="17">
        <v>0</v>
      </c>
      <c r="M6" s="17">
        <v>16</v>
      </c>
      <c r="N6" s="17">
        <v>0</v>
      </c>
      <c r="O6" s="17">
        <v>0</v>
      </c>
      <c r="P6" s="23">
        <v>198</v>
      </c>
      <c r="Q6" s="23">
        <v>205</v>
      </c>
      <c r="R6" s="23">
        <v>221</v>
      </c>
      <c r="S6" s="17" t="s">
        <v>19</v>
      </c>
      <c r="T6" s="17" t="str">
        <f>IF(ISERROR(VLOOKUP(B:B,'Shared Sites 2-18'!$A$2:$P$98,3,FALSE)),"",VLOOKUP(B:B,'Shared Sites 2-18'!$A$2:$P$98,3,FALSE))</f>
        <v/>
      </c>
      <c r="U6" s="17" t="str">
        <f>IF(ISERROR(VLOOKUP(B:B,'Shared Sites 2-18'!$A$2:$P$98,4,FALSE)),"",VLOOKUP(B:B,'Shared Sites 2-18'!$A$2:$P$98,4,FALSE))</f>
        <v/>
      </c>
      <c r="V6" s="17" t="str">
        <f>IF(ISERROR(VLOOKUP(B:B,'Shared Sites 2-18'!$A$2:$P$98,5,FALSE)),"",VLOOKUP(B:B,'Shared Sites 2-18'!$A$2:$P$98,5,FALSE))</f>
        <v/>
      </c>
      <c r="W6" s="17" t="str">
        <f>IF(ISERROR(VLOOKUP(B:B,'Shared Sites 2-18'!$A$2:$P$98,15,FALSE)),"",VLOOKUP(B:B,'Shared Sites 2-18'!$A$2:$P$98,15,FALSE))</f>
        <v/>
      </c>
      <c r="X6" s="17"/>
      <c r="Y6" s="17" t="str">
        <f t="shared" ref="Y6:Y16" si="0">IF(S6="Elem","6034",IF(S6="Middle","9654",IF(S6="Senior","12068","")))</f>
        <v>6034</v>
      </c>
      <c r="Z6" s="17">
        <v>6034</v>
      </c>
      <c r="AA6" s="402"/>
      <c r="AC6" s="16"/>
    </row>
    <row r="7" spans="1:30" s="420" customFormat="1" ht="14.65" customHeight="1" x14ac:dyDescent="0.25">
      <c r="A7" s="16">
        <v>2027</v>
      </c>
      <c r="B7" s="16" t="s">
        <v>56</v>
      </c>
      <c r="C7" s="16" t="s">
        <v>57</v>
      </c>
      <c r="D7" s="16" t="s">
        <v>55</v>
      </c>
      <c r="E7" s="16" t="s">
        <v>50</v>
      </c>
      <c r="F7" s="17" t="s">
        <v>46</v>
      </c>
      <c r="G7" s="17" t="s">
        <v>46</v>
      </c>
      <c r="H7" s="17" t="s">
        <v>6</v>
      </c>
      <c r="I7" s="17" t="s">
        <v>6</v>
      </c>
      <c r="J7" s="17">
        <v>8</v>
      </c>
      <c r="K7" s="17">
        <v>0</v>
      </c>
      <c r="L7" s="17">
        <v>0</v>
      </c>
      <c r="M7" s="17">
        <v>0</v>
      </c>
      <c r="N7" s="17">
        <v>0</v>
      </c>
      <c r="O7" s="17">
        <v>24</v>
      </c>
      <c r="P7" s="23">
        <v>474</v>
      </c>
      <c r="Q7" s="23">
        <v>482</v>
      </c>
      <c r="R7" s="23">
        <v>506</v>
      </c>
      <c r="S7" s="17" t="s">
        <v>19</v>
      </c>
      <c r="T7" s="17" t="str">
        <f>IF(ISERROR(VLOOKUP(B:B,'Shared Sites 2-18'!$A$2:$P$98,3,FALSE)),"",VLOOKUP(B:B,'Shared Sites 2-18'!$A$2:$P$98,3,FALSE))</f>
        <v/>
      </c>
      <c r="U7" s="17" t="str">
        <f>IF(ISERROR(VLOOKUP(B:B,'Shared Sites 2-18'!$A$2:$P$98,4,FALSE)),"",VLOOKUP(B:B,'Shared Sites 2-18'!$A$2:$P$98,4,FALSE))</f>
        <v/>
      </c>
      <c r="V7" s="17" t="str">
        <f>IF(ISERROR(VLOOKUP(B:B,'Shared Sites 2-18'!$A$2:$P$98,5,FALSE)),"",VLOOKUP(B:B,'Shared Sites 2-18'!$A$2:$P$98,5,FALSE))</f>
        <v/>
      </c>
      <c r="W7" s="17" t="str">
        <f>IF(ISERROR(VLOOKUP(B:B,'Shared Sites 2-18'!$A$2:$P$98,15,FALSE)),"",VLOOKUP(B:B,'Shared Sites 2-18'!$A$2:$P$98,15,FALSE))</f>
        <v/>
      </c>
      <c r="X7" s="17"/>
      <c r="Y7" s="17" t="str">
        <f t="shared" si="0"/>
        <v>6034</v>
      </c>
      <c r="Z7" s="17">
        <v>6034</v>
      </c>
      <c r="AA7" s="402"/>
      <c r="AC7" s="16"/>
    </row>
    <row r="8" spans="1:30" s="420" customFormat="1" ht="14.65" customHeight="1" x14ac:dyDescent="0.25">
      <c r="A8" s="16">
        <v>2041</v>
      </c>
      <c r="B8" s="16" t="s">
        <v>58</v>
      </c>
      <c r="C8" s="16" t="s">
        <v>59</v>
      </c>
      <c r="D8" s="16" t="s">
        <v>55</v>
      </c>
      <c r="E8" s="16" t="s">
        <v>50</v>
      </c>
      <c r="F8" s="17" t="s">
        <v>46</v>
      </c>
      <c r="G8" s="17" t="s">
        <v>46</v>
      </c>
      <c r="H8" s="17" t="s">
        <v>6</v>
      </c>
      <c r="I8" s="17" t="s">
        <v>6</v>
      </c>
      <c r="J8" s="17">
        <v>11</v>
      </c>
      <c r="K8" s="17">
        <v>0</v>
      </c>
      <c r="L8" s="17">
        <v>0</v>
      </c>
      <c r="M8" s="17">
        <v>9</v>
      </c>
      <c r="N8" s="17">
        <v>0</v>
      </c>
      <c r="O8" s="17">
        <v>46</v>
      </c>
      <c r="P8" s="23">
        <v>642</v>
      </c>
      <c r="Q8" s="23">
        <v>653</v>
      </c>
      <c r="R8" s="23">
        <v>708</v>
      </c>
      <c r="S8" s="17" t="s">
        <v>19</v>
      </c>
      <c r="T8" s="17" t="str">
        <f>IF(ISERROR(VLOOKUP(B:B,'Shared Sites 2-18'!$A$2:$P$98,3,FALSE)),"",VLOOKUP(B:B,'Shared Sites 2-18'!$A$2:$P$98,3,FALSE))</f>
        <v/>
      </c>
      <c r="U8" s="17" t="str">
        <f>IF(ISERROR(VLOOKUP(B:B,'Shared Sites 2-18'!$A$2:$P$98,4,FALSE)),"",VLOOKUP(B:B,'Shared Sites 2-18'!$A$2:$P$98,4,FALSE))</f>
        <v/>
      </c>
      <c r="V8" s="17" t="str">
        <f>IF(ISERROR(VLOOKUP(B:B,'Shared Sites 2-18'!$A$2:$P$98,5,FALSE)),"",VLOOKUP(B:B,'Shared Sites 2-18'!$A$2:$P$98,5,FALSE))</f>
        <v/>
      </c>
      <c r="W8" s="17" t="str">
        <f>IF(ISERROR(VLOOKUP(B:B,'Shared Sites 2-18'!$A$2:$P$98,15,FALSE)),"",VLOOKUP(B:B,'Shared Sites 2-18'!$A$2:$P$98,15,FALSE))</f>
        <v/>
      </c>
      <c r="X8" s="17"/>
      <c r="Y8" s="17" t="str">
        <f t="shared" si="0"/>
        <v>6034</v>
      </c>
      <c r="Z8" s="17">
        <v>6034</v>
      </c>
      <c r="AA8" s="402"/>
      <c r="AC8" s="16"/>
    </row>
    <row r="9" spans="1:30" s="420" customFormat="1" ht="14.65" customHeight="1" x14ac:dyDescent="0.25">
      <c r="A9" s="16">
        <v>2042</v>
      </c>
      <c r="B9" s="16" t="s">
        <v>60</v>
      </c>
      <c r="C9" s="16" t="s">
        <v>61</v>
      </c>
      <c r="D9" s="16" t="s">
        <v>55</v>
      </c>
      <c r="E9" s="16" t="s">
        <v>50</v>
      </c>
      <c r="F9" s="17" t="s">
        <v>46</v>
      </c>
      <c r="G9" s="17" t="s">
        <v>46</v>
      </c>
      <c r="H9" s="17" t="s">
        <v>51</v>
      </c>
      <c r="I9" s="17" t="s">
        <v>51</v>
      </c>
      <c r="J9" s="17">
        <v>26</v>
      </c>
      <c r="K9" s="17">
        <v>0</v>
      </c>
      <c r="L9" s="17">
        <v>0</v>
      </c>
      <c r="M9" s="17">
        <v>17</v>
      </c>
      <c r="N9" s="17">
        <v>0</v>
      </c>
      <c r="O9" s="17">
        <v>0</v>
      </c>
      <c r="P9" s="23">
        <v>378</v>
      </c>
      <c r="Q9" s="23">
        <v>404</v>
      </c>
      <c r="R9" s="23">
        <v>421</v>
      </c>
      <c r="S9" s="17" t="s">
        <v>19</v>
      </c>
      <c r="T9" s="17" t="str">
        <f>IF(ISERROR(VLOOKUP(B:B,'Shared Sites 2-18'!$A$2:$P$98,3,FALSE)),"",VLOOKUP(B:B,'Shared Sites 2-18'!$A$2:$P$98,3,FALSE))</f>
        <v/>
      </c>
      <c r="U9" s="17" t="str">
        <f>IF(ISERROR(VLOOKUP(B:B,'Shared Sites 2-18'!$A$2:$P$98,4,FALSE)),"",VLOOKUP(B:B,'Shared Sites 2-18'!$A$2:$P$98,4,FALSE))</f>
        <v/>
      </c>
      <c r="V9" s="17" t="str">
        <f>IF(ISERROR(VLOOKUP(B:B,'Shared Sites 2-18'!$A$2:$P$98,5,FALSE)),"",VLOOKUP(B:B,'Shared Sites 2-18'!$A$2:$P$98,5,FALSE))</f>
        <v/>
      </c>
      <c r="W9" s="17" t="str">
        <f>IF(ISERROR(VLOOKUP(B:B,'Shared Sites 2-18'!$A$2:$P$98,15,FALSE)),"",VLOOKUP(B:B,'Shared Sites 2-18'!$A$2:$P$98,15,FALSE))</f>
        <v/>
      </c>
      <c r="X9" s="17"/>
      <c r="Y9" s="17" t="str">
        <f t="shared" si="0"/>
        <v>6034</v>
      </c>
      <c r="Z9" s="17">
        <v>6034</v>
      </c>
      <c r="AA9" s="402"/>
      <c r="AC9" s="16"/>
    </row>
    <row r="10" spans="1:30" s="420" customFormat="1" ht="14.65" customHeight="1" x14ac:dyDescent="0.25">
      <c r="A10" s="16">
        <v>2068</v>
      </c>
      <c r="B10" s="16" t="s">
        <v>62</v>
      </c>
      <c r="C10" s="16" t="s">
        <v>63</v>
      </c>
      <c r="D10" s="16" t="s">
        <v>55</v>
      </c>
      <c r="E10" s="16" t="s">
        <v>50</v>
      </c>
      <c r="F10" s="17" t="s">
        <v>46</v>
      </c>
      <c r="G10" s="17" t="s">
        <v>46</v>
      </c>
      <c r="H10" s="17" t="s">
        <v>6</v>
      </c>
      <c r="I10" s="17" t="s">
        <v>6</v>
      </c>
      <c r="J10" s="17">
        <v>11</v>
      </c>
      <c r="K10" s="17">
        <v>0</v>
      </c>
      <c r="L10" s="17">
        <v>0</v>
      </c>
      <c r="M10" s="17">
        <v>0</v>
      </c>
      <c r="N10" s="17">
        <v>43</v>
      </c>
      <c r="O10" s="17">
        <v>21</v>
      </c>
      <c r="P10" s="23">
        <v>370</v>
      </c>
      <c r="Q10" s="23">
        <v>381</v>
      </c>
      <c r="R10" s="23">
        <v>445</v>
      </c>
      <c r="S10" s="17" t="s">
        <v>19</v>
      </c>
      <c r="T10" s="17" t="str">
        <f>IF(ISERROR(VLOOKUP(B:B,'Shared Sites 2-18'!$A$2:$P$98,3,FALSE)),"",VLOOKUP(B:B,'Shared Sites 2-18'!$A$2:$P$98,3,FALSE))</f>
        <v/>
      </c>
      <c r="U10" s="17" t="str">
        <f>IF(ISERROR(VLOOKUP(B:B,'Shared Sites 2-18'!$A$2:$P$98,4,FALSE)),"",VLOOKUP(B:B,'Shared Sites 2-18'!$A$2:$P$98,4,FALSE))</f>
        <v/>
      </c>
      <c r="V10" s="17" t="str">
        <f>IF(ISERROR(VLOOKUP(B:B,'Shared Sites 2-18'!$A$2:$P$98,5,FALSE)),"",VLOOKUP(B:B,'Shared Sites 2-18'!$A$2:$P$98,5,FALSE))</f>
        <v/>
      </c>
      <c r="W10" s="17" t="str">
        <f>IF(ISERROR(VLOOKUP(B:B,'Shared Sites 2-18'!$A$2:$P$98,15,FALSE)),"",VLOOKUP(B:B,'Shared Sites 2-18'!$A$2:$P$98,15,FALSE))</f>
        <v/>
      </c>
      <c r="X10" s="17"/>
      <c r="Y10" s="17" t="str">
        <f t="shared" si="0"/>
        <v>6034</v>
      </c>
      <c r="Z10" s="17">
        <v>6034</v>
      </c>
      <c r="AA10" s="402"/>
      <c r="AC10" s="16"/>
    </row>
    <row r="11" spans="1:30" s="420" customFormat="1" ht="14.65" customHeight="1" x14ac:dyDescent="0.25">
      <c r="A11" s="16">
        <v>2082</v>
      </c>
      <c r="B11" s="16" t="s">
        <v>64</v>
      </c>
      <c r="C11" s="16" t="s">
        <v>65</v>
      </c>
      <c r="D11" s="16" t="s">
        <v>55</v>
      </c>
      <c r="E11" s="16" t="s">
        <v>50</v>
      </c>
      <c r="F11" s="17" t="s">
        <v>46</v>
      </c>
      <c r="G11" s="17" t="s">
        <v>46</v>
      </c>
      <c r="H11" s="17" t="s">
        <v>51</v>
      </c>
      <c r="I11" s="17" t="s">
        <v>51</v>
      </c>
      <c r="J11" s="17">
        <v>28</v>
      </c>
      <c r="K11" s="17">
        <v>0</v>
      </c>
      <c r="L11" s="17">
        <v>0</v>
      </c>
      <c r="M11" s="17">
        <v>11</v>
      </c>
      <c r="N11" s="17">
        <v>0</v>
      </c>
      <c r="O11" s="17">
        <v>24</v>
      </c>
      <c r="P11" s="23">
        <v>427</v>
      </c>
      <c r="Q11" s="23">
        <v>455</v>
      </c>
      <c r="R11" s="23">
        <v>490</v>
      </c>
      <c r="S11" s="17" t="s">
        <v>19</v>
      </c>
      <c r="T11" s="17" t="str">
        <f>IF(ISERROR(VLOOKUP(B:B,'Shared Sites 2-18'!$A$2:$P$98,3,FALSE)),"",VLOOKUP(B:B,'Shared Sites 2-18'!$A$2:$P$98,3,FALSE))</f>
        <v/>
      </c>
      <c r="U11" s="17" t="str">
        <f>IF(ISERROR(VLOOKUP(B:B,'Shared Sites 2-18'!$A$2:$P$98,4,FALSE)),"",VLOOKUP(B:B,'Shared Sites 2-18'!$A$2:$P$98,4,FALSE))</f>
        <v/>
      </c>
      <c r="V11" s="17" t="str">
        <f>IF(ISERROR(VLOOKUP(B:B,'Shared Sites 2-18'!$A$2:$P$98,5,FALSE)),"",VLOOKUP(B:B,'Shared Sites 2-18'!$A$2:$P$98,5,FALSE))</f>
        <v/>
      </c>
      <c r="W11" s="17" t="str">
        <f>IF(ISERROR(VLOOKUP(B:B,'Shared Sites 2-18'!$A$2:$P$98,15,FALSE)),"",VLOOKUP(B:B,'Shared Sites 2-18'!$A$2:$P$98,15,FALSE))</f>
        <v/>
      </c>
      <c r="X11" s="17"/>
      <c r="Y11" s="17" t="str">
        <f t="shared" si="0"/>
        <v>6034</v>
      </c>
      <c r="Z11" s="17">
        <v>6034</v>
      </c>
      <c r="AA11" s="402"/>
      <c r="AC11" s="16"/>
    </row>
    <row r="12" spans="1:30" s="420" customFormat="1" ht="14.65" customHeight="1" x14ac:dyDescent="0.25">
      <c r="A12" s="16">
        <v>2089</v>
      </c>
      <c r="B12" s="16" t="s">
        <v>66</v>
      </c>
      <c r="C12" s="16" t="s">
        <v>1407</v>
      </c>
      <c r="D12" s="16" t="s">
        <v>55</v>
      </c>
      <c r="E12" s="16" t="s">
        <v>50</v>
      </c>
      <c r="F12" s="17" t="s">
        <v>46</v>
      </c>
      <c r="G12" s="17" t="s">
        <v>46</v>
      </c>
      <c r="H12" s="17" t="s">
        <v>48</v>
      </c>
      <c r="I12" s="17" t="s">
        <v>48</v>
      </c>
      <c r="J12" s="17">
        <v>23</v>
      </c>
      <c r="K12" s="17">
        <v>0</v>
      </c>
      <c r="L12" s="17">
        <v>0</v>
      </c>
      <c r="M12" s="17">
        <v>11</v>
      </c>
      <c r="N12" s="17">
        <v>0</v>
      </c>
      <c r="O12" s="17">
        <v>23</v>
      </c>
      <c r="P12" s="23">
        <v>557</v>
      </c>
      <c r="Q12" s="23">
        <v>580</v>
      </c>
      <c r="R12" s="23">
        <v>614</v>
      </c>
      <c r="S12" s="17" t="s">
        <v>19</v>
      </c>
      <c r="T12" s="17" t="str">
        <f>IF(ISERROR(VLOOKUP(B:B,'Shared Sites 2-18'!$A$2:$P$98,3,FALSE)),"",VLOOKUP(B:B,'Shared Sites 2-18'!$A$2:$P$98,3,FALSE))</f>
        <v/>
      </c>
      <c r="U12" s="17" t="str">
        <f>IF(ISERROR(VLOOKUP(B:B,'Shared Sites 2-18'!$A$2:$P$98,4,FALSE)),"",VLOOKUP(B:B,'Shared Sites 2-18'!$A$2:$P$98,4,FALSE))</f>
        <v/>
      </c>
      <c r="V12" s="17" t="str">
        <f>IF(ISERROR(VLOOKUP(B:B,'Shared Sites 2-18'!$A$2:$P$98,5,FALSE)),"",VLOOKUP(B:B,'Shared Sites 2-18'!$A$2:$P$98,5,FALSE))</f>
        <v/>
      </c>
      <c r="W12" s="17" t="str">
        <f>IF(ISERROR(VLOOKUP(B:B,'Shared Sites 2-18'!$A$2:$P$98,15,FALSE)),"",VLOOKUP(B:B,'Shared Sites 2-18'!$A$2:$P$98,15,FALSE))</f>
        <v/>
      </c>
      <c r="X12" s="17"/>
      <c r="Y12" s="17" t="str">
        <f t="shared" si="0"/>
        <v>6034</v>
      </c>
      <c r="Z12" s="17">
        <v>6034</v>
      </c>
      <c r="AA12" s="402"/>
      <c r="AC12" s="16"/>
    </row>
    <row r="13" spans="1:30" s="420" customFormat="1" ht="14.65" customHeight="1" x14ac:dyDescent="0.25">
      <c r="A13" s="16">
        <v>2096</v>
      </c>
      <c r="B13" s="16" t="s">
        <v>67</v>
      </c>
      <c r="C13" s="16" t="s">
        <v>68</v>
      </c>
      <c r="D13" s="16" t="s">
        <v>55</v>
      </c>
      <c r="E13" s="16" t="s">
        <v>50</v>
      </c>
      <c r="F13" s="17" t="s">
        <v>46</v>
      </c>
      <c r="G13" s="17" t="s">
        <v>46</v>
      </c>
      <c r="H13" s="17" t="s">
        <v>48</v>
      </c>
      <c r="I13" s="17" t="s">
        <v>48</v>
      </c>
      <c r="J13" s="17">
        <v>29</v>
      </c>
      <c r="K13" s="17">
        <v>0</v>
      </c>
      <c r="L13" s="17">
        <v>0</v>
      </c>
      <c r="M13" s="17">
        <v>0</v>
      </c>
      <c r="N13" s="17">
        <v>41</v>
      </c>
      <c r="O13" s="17">
        <v>0</v>
      </c>
      <c r="P13" s="23">
        <v>709</v>
      </c>
      <c r="Q13" s="23">
        <v>738</v>
      </c>
      <c r="R13" s="23">
        <v>779</v>
      </c>
      <c r="S13" s="17" t="s">
        <v>19</v>
      </c>
      <c r="T13" s="17" t="str">
        <f>IF(ISERROR(VLOOKUP(B:B,'Shared Sites 2-18'!$A$2:$P$98,3,FALSE)),"",VLOOKUP(B:B,'Shared Sites 2-18'!$A$2:$P$98,3,FALSE))</f>
        <v/>
      </c>
      <c r="U13" s="17" t="str">
        <f>IF(ISERROR(VLOOKUP(B:B,'Shared Sites 2-18'!$A$2:$P$98,4,FALSE)),"",VLOOKUP(B:B,'Shared Sites 2-18'!$A$2:$P$98,4,FALSE))</f>
        <v/>
      </c>
      <c r="V13" s="17" t="str">
        <f>IF(ISERROR(VLOOKUP(B:B,'Shared Sites 2-18'!$A$2:$P$98,5,FALSE)),"",VLOOKUP(B:B,'Shared Sites 2-18'!$A$2:$P$98,5,FALSE))</f>
        <v/>
      </c>
      <c r="W13" s="17" t="str">
        <f>IF(ISERROR(VLOOKUP(B:B,'Shared Sites 2-18'!$A$2:$P$98,15,FALSE)),"",VLOOKUP(B:B,'Shared Sites 2-18'!$A$2:$P$98,15,FALSE))</f>
        <v/>
      </c>
      <c r="X13" s="17"/>
      <c r="Y13" s="17" t="str">
        <f t="shared" si="0"/>
        <v>6034</v>
      </c>
      <c r="Z13" s="17">
        <v>6034</v>
      </c>
      <c r="AA13" s="402"/>
      <c r="AC13" s="16"/>
    </row>
    <row r="14" spans="1:30" s="420" customFormat="1" ht="14.65" customHeight="1" x14ac:dyDescent="0.25">
      <c r="A14" s="16">
        <v>2110</v>
      </c>
      <c r="B14" s="16" t="s">
        <v>69</v>
      </c>
      <c r="C14" s="16" t="s">
        <v>1408</v>
      </c>
      <c r="D14" s="16" t="s">
        <v>55</v>
      </c>
      <c r="E14" s="16" t="s">
        <v>50</v>
      </c>
      <c r="F14" s="17" t="s">
        <v>46</v>
      </c>
      <c r="G14" s="17" t="s">
        <v>46</v>
      </c>
      <c r="H14" s="17" t="s">
        <v>47</v>
      </c>
      <c r="I14" s="17" t="s">
        <v>47</v>
      </c>
      <c r="J14" s="17">
        <v>40</v>
      </c>
      <c r="K14" s="17">
        <v>0</v>
      </c>
      <c r="L14" s="17">
        <v>0</v>
      </c>
      <c r="M14" s="17">
        <v>0</v>
      </c>
      <c r="N14" s="17">
        <v>0</v>
      </c>
      <c r="O14" s="17">
        <v>24</v>
      </c>
      <c r="P14" s="23">
        <v>378</v>
      </c>
      <c r="Q14" s="23">
        <v>418</v>
      </c>
      <c r="R14" s="23">
        <v>442</v>
      </c>
      <c r="S14" s="17" t="s">
        <v>19</v>
      </c>
      <c r="T14" s="17" t="str">
        <f>IF(ISERROR(VLOOKUP(B:B,'Shared Sites 2-18'!$A$2:$P$98,3,FALSE)),"",VLOOKUP(B:B,'Shared Sites 2-18'!$A$2:$P$98,3,FALSE))</f>
        <v/>
      </c>
      <c r="U14" s="17" t="str">
        <f>IF(ISERROR(VLOOKUP(B:B,'Shared Sites 2-18'!$A$2:$P$98,4,FALSE)),"",VLOOKUP(B:B,'Shared Sites 2-18'!$A$2:$P$98,4,FALSE))</f>
        <v/>
      </c>
      <c r="V14" s="17" t="str">
        <f>IF(ISERROR(VLOOKUP(B:B,'Shared Sites 2-18'!$A$2:$P$98,5,FALSE)),"",VLOOKUP(B:B,'Shared Sites 2-18'!$A$2:$P$98,5,FALSE))</f>
        <v/>
      </c>
      <c r="W14" s="17" t="str">
        <f>IF(ISERROR(VLOOKUP(B:B,'Shared Sites 2-18'!$A$2:$P$98,15,FALSE)),"",VLOOKUP(B:B,'Shared Sites 2-18'!$A$2:$P$98,15,FALSE))</f>
        <v/>
      </c>
      <c r="X14" s="17"/>
      <c r="Y14" s="17" t="str">
        <f t="shared" si="0"/>
        <v>6034</v>
      </c>
      <c r="Z14" s="17">
        <v>6034</v>
      </c>
      <c r="AA14" s="402"/>
      <c r="AC14" s="16"/>
    </row>
    <row r="15" spans="1:30" s="420" customFormat="1" ht="14.65" customHeight="1" x14ac:dyDescent="0.25">
      <c r="A15" s="16">
        <v>2117</v>
      </c>
      <c r="B15" s="16" t="s">
        <v>70</v>
      </c>
      <c r="C15" s="16" t="s">
        <v>1409</v>
      </c>
      <c r="D15" s="16" t="s">
        <v>55</v>
      </c>
      <c r="E15" s="16" t="s">
        <v>50</v>
      </c>
      <c r="F15" s="17" t="s">
        <v>46</v>
      </c>
      <c r="G15" s="17" t="s">
        <v>46</v>
      </c>
      <c r="H15" s="17" t="s">
        <v>47</v>
      </c>
      <c r="I15" s="17" t="s">
        <v>47</v>
      </c>
      <c r="J15" s="17">
        <v>30</v>
      </c>
      <c r="K15" s="17">
        <v>0</v>
      </c>
      <c r="L15" s="17">
        <v>0</v>
      </c>
      <c r="M15" s="17">
        <v>6</v>
      </c>
      <c r="N15" s="17">
        <v>43</v>
      </c>
      <c r="O15" s="17">
        <v>0</v>
      </c>
      <c r="P15" s="23">
        <v>342</v>
      </c>
      <c r="Q15" s="23">
        <v>372</v>
      </c>
      <c r="R15" s="23">
        <v>421</v>
      </c>
      <c r="S15" s="17" t="s">
        <v>19</v>
      </c>
      <c r="T15" s="17" t="str">
        <f>IF(ISERROR(VLOOKUP(B:B,'Shared Sites 2-18'!$A$2:$P$98,3,FALSE)),"",VLOOKUP(B:B,'Shared Sites 2-18'!$A$2:$P$98,3,FALSE))</f>
        <v/>
      </c>
      <c r="U15" s="17" t="str">
        <f>IF(ISERROR(VLOOKUP(B:B,'Shared Sites 2-18'!$A$2:$P$98,4,FALSE)),"",VLOOKUP(B:B,'Shared Sites 2-18'!$A$2:$P$98,4,FALSE))</f>
        <v/>
      </c>
      <c r="V15" s="17" t="str">
        <f>IF(ISERROR(VLOOKUP(B:B,'Shared Sites 2-18'!$A$2:$P$98,5,FALSE)),"",VLOOKUP(B:B,'Shared Sites 2-18'!$A$2:$P$98,5,FALSE))</f>
        <v/>
      </c>
      <c r="W15" s="17" t="str">
        <f>IF(ISERROR(VLOOKUP(B:B,'Shared Sites 2-18'!$A$2:$P$98,15,FALSE)),"",VLOOKUP(B:B,'Shared Sites 2-18'!$A$2:$P$98,15,FALSE))</f>
        <v/>
      </c>
      <c r="X15" s="17"/>
      <c r="Y15" s="17" t="str">
        <f t="shared" si="0"/>
        <v>6034</v>
      </c>
      <c r="Z15" s="17">
        <v>6034</v>
      </c>
      <c r="AA15" s="402"/>
      <c r="AC15" s="16"/>
    </row>
    <row r="16" spans="1:30" s="420" customFormat="1" ht="14.65" customHeight="1" x14ac:dyDescent="0.25">
      <c r="A16" s="16">
        <v>2123</v>
      </c>
      <c r="B16" s="16" t="s">
        <v>71</v>
      </c>
      <c r="C16" s="16" t="s">
        <v>72</v>
      </c>
      <c r="D16" s="16" t="s">
        <v>55</v>
      </c>
      <c r="E16" s="16" t="s">
        <v>50</v>
      </c>
      <c r="F16" s="17" t="s">
        <v>46</v>
      </c>
      <c r="G16" s="17" t="s">
        <v>46</v>
      </c>
      <c r="H16" s="17" t="s">
        <v>51</v>
      </c>
      <c r="I16" s="17" t="s">
        <v>51</v>
      </c>
      <c r="J16" s="17">
        <v>32</v>
      </c>
      <c r="K16" s="17">
        <v>0</v>
      </c>
      <c r="L16" s="17">
        <v>0</v>
      </c>
      <c r="M16" s="17">
        <v>7</v>
      </c>
      <c r="N16" s="17">
        <v>0</v>
      </c>
      <c r="O16" s="17">
        <v>19</v>
      </c>
      <c r="P16" s="23">
        <v>340</v>
      </c>
      <c r="Q16" s="23">
        <v>372</v>
      </c>
      <c r="R16" s="23">
        <v>398</v>
      </c>
      <c r="S16" s="17" t="s">
        <v>19</v>
      </c>
      <c r="T16" s="17" t="str">
        <f>IF(ISERROR(VLOOKUP(B:B,'Shared Sites 2-18'!$A$2:$P$98,3,FALSE)),"",VLOOKUP(B:B,'Shared Sites 2-18'!$A$2:$P$98,3,FALSE))</f>
        <v/>
      </c>
      <c r="U16" s="17" t="str">
        <f>IF(ISERROR(VLOOKUP(B:B,'Shared Sites 2-18'!$A$2:$P$98,4,FALSE)),"",VLOOKUP(B:B,'Shared Sites 2-18'!$A$2:$P$98,4,FALSE))</f>
        <v/>
      </c>
      <c r="V16" s="17" t="str">
        <f>IF(ISERROR(VLOOKUP(B:B,'Shared Sites 2-18'!$A$2:$P$98,5,FALSE)),"",VLOOKUP(B:B,'Shared Sites 2-18'!$A$2:$P$98,5,FALSE))</f>
        <v/>
      </c>
      <c r="W16" s="17" t="str">
        <f>IF(ISERROR(VLOOKUP(B:B,'Shared Sites 2-18'!$A$2:$P$98,15,FALSE)),"",VLOOKUP(B:B,'Shared Sites 2-18'!$A$2:$P$98,15,FALSE))</f>
        <v/>
      </c>
      <c r="X16" s="17"/>
      <c r="Y16" s="17" t="str">
        <f t="shared" si="0"/>
        <v>6034</v>
      </c>
      <c r="Z16" s="17">
        <v>6034</v>
      </c>
      <c r="AA16" s="402"/>
      <c r="AC16" s="16"/>
    </row>
    <row r="17" spans="1:29" s="420" customFormat="1" ht="14.65" customHeight="1" x14ac:dyDescent="0.25">
      <c r="A17" s="16">
        <v>2134</v>
      </c>
      <c r="B17" s="16" t="s">
        <v>886</v>
      </c>
      <c r="C17" s="16" t="s">
        <v>887</v>
      </c>
      <c r="D17" s="16" t="s">
        <v>74</v>
      </c>
      <c r="E17" s="16" t="s">
        <v>50</v>
      </c>
      <c r="F17" s="17" t="s">
        <v>46</v>
      </c>
      <c r="G17" s="17" t="s">
        <v>46</v>
      </c>
      <c r="H17" s="17" t="s">
        <v>6</v>
      </c>
      <c r="I17" s="17" t="s">
        <v>6</v>
      </c>
      <c r="J17" s="17">
        <v>0</v>
      </c>
      <c r="K17" s="17">
        <v>0</v>
      </c>
      <c r="L17" s="17">
        <v>0</v>
      </c>
      <c r="M17" s="17">
        <v>0</v>
      </c>
      <c r="N17" s="17">
        <v>0</v>
      </c>
      <c r="O17" s="17">
        <v>0</v>
      </c>
      <c r="P17" s="23">
        <v>259</v>
      </c>
      <c r="Q17" s="23">
        <v>259</v>
      </c>
      <c r="R17" s="23">
        <v>259</v>
      </c>
      <c r="S17" s="17" t="s">
        <v>20</v>
      </c>
      <c r="T17" s="17">
        <f>IF(ISERROR(VLOOKUP(B:B,'Shared Sites 2-18'!$A$2:$P$98,3,FALSE)),"",VLOOKUP(B:B,'Shared Sites 2-18'!$A$2:$P$98,3,FALSE))</f>
        <v>14</v>
      </c>
      <c r="U17" s="17" t="str">
        <f>IF(ISERROR(VLOOKUP(B:B,'Shared Sites 2-18'!$A$2:$P$98,4,FALSE)),"",VLOOKUP(B:B,'Shared Sites 2-18'!$A$2:$P$98,4,FALSE))</f>
        <v>1770239</v>
      </c>
      <c r="V17" s="17" t="str">
        <f>IF(ISERROR(VLOOKUP(B:B,'Shared Sites 2-18'!$A$2:$P$98,5,FALSE)),"",VLOOKUP(B:B,'Shared Sites 2-18'!$A$2:$P$98,5,FALSE))</f>
        <v>SM Sotomayor LA Cmps</v>
      </c>
      <c r="W17" s="17">
        <f>IF(ISERROR(VLOOKUP(B:B,'Shared Sites 2-18'!$A$2:$P$98,15,FALSE)),"",VLOOKUP(B:B,'Shared Sites 2-18'!$A$2:$P$98,15,FALSE))</f>
        <v>0.35049999999999998</v>
      </c>
      <c r="X17" s="17">
        <v>12068</v>
      </c>
      <c r="Y17" s="17">
        <f>ROUND(W17*X17,0)</f>
        <v>4230</v>
      </c>
      <c r="Z17" s="17">
        <v>4230</v>
      </c>
      <c r="AA17" s="402"/>
      <c r="AC17" s="16"/>
    </row>
    <row r="18" spans="1:29" s="420" customFormat="1" ht="14.65" customHeight="1" x14ac:dyDescent="0.25">
      <c r="A18" s="16">
        <v>2137</v>
      </c>
      <c r="B18" s="16" t="s">
        <v>75</v>
      </c>
      <c r="C18" s="16" t="s">
        <v>1410</v>
      </c>
      <c r="D18" s="16" t="s">
        <v>55</v>
      </c>
      <c r="E18" s="16" t="s">
        <v>50</v>
      </c>
      <c r="F18" s="17" t="s">
        <v>46</v>
      </c>
      <c r="G18" s="17" t="s">
        <v>46</v>
      </c>
      <c r="H18" s="17" t="s">
        <v>52</v>
      </c>
      <c r="I18" s="17" t="s">
        <v>52</v>
      </c>
      <c r="J18" s="17">
        <v>0</v>
      </c>
      <c r="K18" s="17">
        <v>0</v>
      </c>
      <c r="L18" s="17">
        <v>0</v>
      </c>
      <c r="M18" s="17">
        <v>0</v>
      </c>
      <c r="N18" s="17">
        <v>8</v>
      </c>
      <c r="O18" s="17">
        <v>0</v>
      </c>
      <c r="P18" s="23">
        <v>91</v>
      </c>
      <c r="Q18" s="23">
        <v>91</v>
      </c>
      <c r="R18" s="23">
        <v>99</v>
      </c>
      <c r="S18" s="17" t="s">
        <v>19</v>
      </c>
      <c r="T18" s="17" t="str">
        <f>IF(ISERROR(VLOOKUP(B:B,'Shared Sites 2-18'!$A$2:$P$98,3,FALSE)),"",VLOOKUP(B:B,'Shared Sites 2-18'!$A$2:$P$98,3,FALSE))</f>
        <v/>
      </c>
      <c r="U18" s="17" t="str">
        <f>IF(ISERROR(VLOOKUP(B:B,'Shared Sites 2-18'!$A$2:$P$98,4,FALSE)),"",VLOOKUP(B:B,'Shared Sites 2-18'!$A$2:$P$98,4,FALSE))</f>
        <v/>
      </c>
      <c r="V18" s="17" t="str">
        <f>IF(ISERROR(VLOOKUP(B:B,'Shared Sites 2-18'!$A$2:$P$98,5,FALSE)),"",VLOOKUP(B:B,'Shared Sites 2-18'!$A$2:$P$98,5,FALSE))</f>
        <v/>
      </c>
      <c r="W18" s="17" t="str">
        <f>IF(ISERROR(VLOOKUP(B:B,'Shared Sites 2-18'!$A$2:$P$98,15,FALSE)),"",VLOOKUP(B:B,'Shared Sites 2-18'!$A$2:$P$98,15,FALSE))</f>
        <v/>
      </c>
      <c r="X18" s="17"/>
      <c r="Y18" s="17" t="str">
        <f t="shared" ref="Y18:Y46" si="1">IF(S18="Elem","6034",IF(S18="Middle","9654",IF(S18="Senior","12068","")))</f>
        <v>6034</v>
      </c>
      <c r="Z18" s="17">
        <v>6034</v>
      </c>
      <c r="AA18" s="402"/>
      <c r="AC18" s="16"/>
    </row>
    <row r="19" spans="1:29" ht="14.65" customHeight="1" x14ac:dyDescent="0.25">
      <c r="A19" s="16">
        <v>2146</v>
      </c>
      <c r="B19" s="16" t="s">
        <v>76</v>
      </c>
      <c r="C19" s="16" t="s">
        <v>1411</v>
      </c>
      <c r="D19" s="16" t="s">
        <v>55</v>
      </c>
      <c r="E19" s="16" t="s">
        <v>50</v>
      </c>
      <c r="F19" s="17" t="s">
        <v>46</v>
      </c>
      <c r="G19" s="17" t="s">
        <v>46</v>
      </c>
      <c r="H19" s="17" t="s">
        <v>48</v>
      </c>
      <c r="I19" s="17" t="s">
        <v>48</v>
      </c>
      <c r="J19" s="17">
        <v>13</v>
      </c>
      <c r="K19" s="17">
        <v>0</v>
      </c>
      <c r="L19" s="17">
        <v>0</v>
      </c>
      <c r="M19" s="17">
        <v>0</v>
      </c>
      <c r="N19" s="17">
        <v>0</v>
      </c>
      <c r="O19" s="17">
        <v>0</v>
      </c>
      <c r="P19" s="23">
        <v>265</v>
      </c>
      <c r="Q19" s="23">
        <v>278</v>
      </c>
      <c r="R19" s="23">
        <v>278</v>
      </c>
      <c r="S19" s="17" t="s">
        <v>19</v>
      </c>
      <c r="T19" s="17" t="str">
        <f>IF(ISERROR(VLOOKUP(B:B,'Shared Sites 2-18'!$A$2:$P$98,3,FALSE)),"",VLOOKUP(B:B,'Shared Sites 2-18'!$A$2:$P$98,3,FALSE))</f>
        <v/>
      </c>
      <c r="U19" s="17" t="str">
        <f>IF(ISERROR(VLOOKUP(B:B,'Shared Sites 2-18'!$A$2:$P$98,4,FALSE)),"",VLOOKUP(B:B,'Shared Sites 2-18'!$A$2:$P$98,4,FALSE))</f>
        <v/>
      </c>
      <c r="V19" s="17" t="str">
        <f>IF(ISERROR(VLOOKUP(B:B,'Shared Sites 2-18'!$A$2:$P$98,5,FALSE)),"",VLOOKUP(B:B,'Shared Sites 2-18'!$A$2:$P$98,5,FALSE))</f>
        <v/>
      </c>
      <c r="W19" s="17" t="str">
        <f>IF(ISERROR(VLOOKUP(B:B,'Shared Sites 2-18'!$A$2:$P$98,15,FALSE)),"",VLOOKUP(B:B,'Shared Sites 2-18'!$A$2:$P$98,15,FALSE))</f>
        <v/>
      </c>
      <c r="Y19" s="17" t="str">
        <f t="shared" si="1"/>
        <v>6034</v>
      </c>
      <c r="Z19" s="17">
        <v>6034</v>
      </c>
      <c r="AA19" s="402"/>
      <c r="AB19" s="420"/>
    </row>
    <row r="20" spans="1:29" ht="14.65" customHeight="1" x14ac:dyDescent="0.25">
      <c r="A20" s="16">
        <v>2151</v>
      </c>
      <c r="B20" s="16" t="s">
        <v>77</v>
      </c>
      <c r="C20" s="16" t="s">
        <v>78</v>
      </c>
      <c r="D20" s="16" t="s">
        <v>55</v>
      </c>
      <c r="E20" s="16" t="s">
        <v>50</v>
      </c>
      <c r="F20" s="17" t="s">
        <v>46</v>
      </c>
      <c r="G20" s="17" t="s">
        <v>46</v>
      </c>
      <c r="H20" s="17" t="s">
        <v>6</v>
      </c>
      <c r="I20" s="17" t="s">
        <v>6</v>
      </c>
      <c r="J20" s="17">
        <v>23</v>
      </c>
      <c r="K20" s="17">
        <v>0</v>
      </c>
      <c r="L20" s="17">
        <v>0</v>
      </c>
      <c r="M20" s="17">
        <v>10</v>
      </c>
      <c r="N20" s="17">
        <v>0</v>
      </c>
      <c r="O20" s="17">
        <v>0</v>
      </c>
      <c r="P20" s="23">
        <v>129</v>
      </c>
      <c r="Q20" s="23">
        <v>152</v>
      </c>
      <c r="R20" s="23">
        <v>162</v>
      </c>
      <c r="S20" s="17" t="s">
        <v>19</v>
      </c>
      <c r="T20" s="17" t="str">
        <f>IF(ISERROR(VLOOKUP(B:B,'Shared Sites 2-18'!$A$2:$P$98,3,FALSE)),"",VLOOKUP(B:B,'Shared Sites 2-18'!$A$2:$P$98,3,FALSE))</f>
        <v/>
      </c>
      <c r="U20" s="17" t="str">
        <f>IF(ISERROR(VLOOKUP(B:B,'Shared Sites 2-18'!$A$2:$P$98,4,FALSE)),"",VLOOKUP(B:B,'Shared Sites 2-18'!$A$2:$P$98,4,FALSE))</f>
        <v/>
      </c>
      <c r="V20" s="17" t="str">
        <f>IF(ISERROR(VLOOKUP(B:B,'Shared Sites 2-18'!$A$2:$P$98,5,FALSE)),"",VLOOKUP(B:B,'Shared Sites 2-18'!$A$2:$P$98,5,FALSE))</f>
        <v/>
      </c>
      <c r="W20" s="17" t="str">
        <f>IF(ISERROR(VLOOKUP(B:B,'Shared Sites 2-18'!$A$2:$P$98,15,FALSE)),"",VLOOKUP(B:B,'Shared Sites 2-18'!$A$2:$P$98,15,FALSE))</f>
        <v/>
      </c>
      <c r="Y20" s="17" t="str">
        <f t="shared" si="1"/>
        <v>6034</v>
      </c>
      <c r="Z20" s="17">
        <v>6034</v>
      </c>
      <c r="AA20" s="402"/>
      <c r="AB20" s="420"/>
    </row>
    <row r="21" spans="1:29" ht="14.65" customHeight="1" x14ac:dyDescent="0.25">
      <c r="A21" s="16">
        <v>2164</v>
      </c>
      <c r="B21" s="16" t="s">
        <v>79</v>
      </c>
      <c r="C21" s="16" t="s">
        <v>1412</v>
      </c>
      <c r="D21" s="16" t="s">
        <v>55</v>
      </c>
      <c r="E21" s="16" t="s">
        <v>80</v>
      </c>
      <c r="F21" s="17" t="s">
        <v>46</v>
      </c>
      <c r="G21" s="17" t="s">
        <v>46</v>
      </c>
      <c r="H21" s="17" t="s">
        <v>49</v>
      </c>
      <c r="I21" s="17" t="s">
        <v>49</v>
      </c>
      <c r="J21" s="17">
        <v>0</v>
      </c>
      <c r="K21" s="17">
        <v>0</v>
      </c>
      <c r="L21" s="17">
        <v>0</v>
      </c>
      <c r="M21" s="17">
        <v>7</v>
      </c>
      <c r="N21" s="17">
        <v>0</v>
      </c>
      <c r="O21" s="17">
        <v>23</v>
      </c>
      <c r="P21" s="23">
        <v>407</v>
      </c>
      <c r="Q21" s="23">
        <v>407</v>
      </c>
      <c r="R21" s="23">
        <v>437</v>
      </c>
      <c r="S21" s="17" t="s">
        <v>19</v>
      </c>
      <c r="T21" s="17" t="str">
        <f>IF(ISERROR(VLOOKUP(B:B,'Shared Sites 2-18'!$A$2:$P$98,3,FALSE)),"",VLOOKUP(B:B,'Shared Sites 2-18'!$A$2:$P$98,3,FALSE))</f>
        <v/>
      </c>
      <c r="U21" s="17" t="str">
        <f>IF(ISERROR(VLOOKUP(B:B,'Shared Sites 2-18'!$A$2:$P$98,4,FALSE)),"",VLOOKUP(B:B,'Shared Sites 2-18'!$A$2:$P$98,4,FALSE))</f>
        <v/>
      </c>
      <c r="V21" s="17" t="str">
        <f>IF(ISERROR(VLOOKUP(B:B,'Shared Sites 2-18'!$A$2:$P$98,5,FALSE)),"",VLOOKUP(B:B,'Shared Sites 2-18'!$A$2:$P$98,5,FALSE))</f>
        <v/>
      </c>
      <c r="W21" s="17" t="str">
        <f>IF(ISERROR(VLOOKUP(B:B,'Shared Sites 2-18'!$A$2:$P$98,15,FALSE)),"",VLOOKUP(B:B,'Shared Sites 2-18'!$A$2:$P$98,15,FALSE))</f>
        <v/>
      </c>
      <c r="Y21" s="17" t="str">
        <f t="shared" si="1"/>
        <v>6034</v>
      </c>
      <c r="Z21" s="17">
        <v>6034</v>
      </c>
      <c r="AA21" s="402"/>
      <c r="AB21" s="420"/>
    </row>
    <row r="22" spans="1:29" ht="14.65" customHeight="1" x14ac:dyDescent="0.25">
      <c r="A22" s="16">
        <v>2178</v>
      </c>
      <c r="B22" s="16" t="s">
        <v>81</v>
      </c>
      <c r="C22" s="16" t="s">
        <v>1413</v>
      </c>
      <c r="D22" s="16" t="s">
        <v>55</v>
      </c>
      <c r="E22" s="16" t="s">
        <v>50</v>
      </c>
      <c r="F22" s="17" t="s">
        <v>46</v>
      </c>
      <c r="G22" s="17" t="s">
        <v>46</v>
      </c>
      <c r="H22" s="17" t="s">
        <v>6</v>
      </c>
      <c r="I22" s="17" t="s">
        <v>6</v>
      </c>
      <c r="J22" s="17">
        <v>20</v>
      </c>
      <c r="K22" s="17">
        <v>0</v>
      </c>
      <c r="L22" s="17">
        <v>0</v>
      </c>
      <c r="M22" s="17">
        <v>0</v>
      </c>
      <c r="N22" s="17">
        <v>0</v>
      </c>
      <c r="O22" s="17">
        <v>17</v>
      </c>
      <c r="P22" s="23">
        <v>260</v>
      </c>
      <c r="Q22" s="23">
        <v>280</v>
      </c>
      <c r="R22" s="23">
        <v>297</v>
      </c>
      <c r="S22" s="17" t="s">
        <v>19</v>
      </c>
      <c r="T22" s="17" t="str">
        <f>IF(ISERROR(VLOOKUP(B:B,'Shared Sites 2-18'!$A$2:$P$98,3,FALSE)),"",VLOOKUP(B:B,'Shared Sites 2-18'!$A$2:$P$98,3,FALSE))</f>
        <v/>
      </c>
      <c r="U22" s="17" t="str">
        <f>IF(ISERROR(VLOOKUP(B:B,'Shared Sites 2-18'!$A$2:$P$98,4,FALSE)),"",VLOOKUP(B:B,'Shared Sites 2-18'!$A$2:$P$98,4,FALSE))</f>
        <v/>
      </c>
      <c r="V22" s="17" t="str">
        <f>IF(ISERROR(VLOOKUP(B:B,'Shared Sites 2-18'!$A$2:$P$98,5,FALSE)),"",VLOOKUP(B:B,'Shared Sites 2-18'!$A$2:$P$98,5,FALSE))</f>
        <v/>
      </c>
      <c r="W22" s="17" t="str">
        <f>IF(ISERROR(VLOOKUP(B:B,'Shared Sites 2-18'!$A$2:$P$98,15,FALSE)),"",VLOOKUP(B:B,'Shared Sites 2-18'!$A$2:$P$98,15,FALSE))</f>
        <v/>
      </c>
      <c r="Y22" s="17" t="str">
        <f t="shared" si="1"/>
        <v>6034</v>
      </c>
      <c r="Z22" s="17">
        <v>6034</v>
      </c>
      <c r="AA22" s="402"/>
      <c r="AB22" s="420"/>
    </row>
    <row r="23" spans="1:29" ht="14.65" customHeight="1" x14ac:dyDescent="0.25">
      <c r="A23" s="16">
        <v>2192</v>
      </c>
      <c r="B23" s="16" t="s">
        <v>82</v>
      </c>
      <c r="C23" s="16" t="s">
        <v>83</v>
      </c>
      <c r="D23" s="16" t="s">
        <v>55</v>
      </c>
      <c r="E23" s="16" t="s">
        <v>50</v>
      </c>
      <c r="F23" s="17" t="s">
        <v>46</v>
      </c>
      <c r="G23" s="17" t="s">
        <v>46</v>
      </c>
      <c r="H23" s="17" t="s">
        <v>51</v>
      </c>
      <c r="I23" s="17" t="s">
        <v>51</v>
      </c>
      <c r="J23" s="17">
        <v>27</v>
      </c>
      <c r="K23" s="17">
        <v>0</v>
      </c>
      <c r="L23" s="17">
        <v>0</v>
      </c>
      <c r="M23" s="17">
        <v>0</v>
      </c>
      <c r="N23" s="17">
        <v>0</v>
      </c>
      <c r="O23" s="17">
        <v>15</v>
      </c>
      <c r="P23" s="23">
        <v>377</v>
      </c>
      <c r="Q23" s="23">
        <v>404</v>
      </c>
      <c r="R23" s="23">
        <v>419</v>
      </c>
      <c r="S23" s="17" t="s">
        <v>19</v>
      </c>
      <c r="T23" s="17" t="str">
        <f>IF(ISERROR(VLOOKUP(B:B,'Shared Sites 2-18'!$A$2:$P$98,3,FALSE)),"",VLOOKUP(B:B,'Shared Sites 2-18'!$A$2:$P$98,3,FALSE))</f>
        <v/>
      </c>
      <c r="U23" s="17" t="str">
        <f>IF(ISERROR(VLOOKUP(B:B,'Shared Sites 2-18'!$A$2:$P$98,4,FALSE)),"",VLOOKUP(B:B,'Shared Sites 2-18'!$A$2:$P$98,4,FALSE))</f>
        <v/>
      </c>
      <c r="V23" s="17" t="str">
        <f>IF(ISERROR(VLOOKUP(B:B,'Shared Sites 2-18'!$A$2:$P$98,5,FALSE)),"",VLOOKUP(B:B,'Shared Sites 2-18'!$A$2:$P$98,5,FALSE))</f>
        <v/>
      </c>
      <c r="W23" s="17" t="str">
        <f>IF(ISERROR(VLOOKUP(B:B,'Shared Sites 2-18'!$A$2:$P$98,15,FALSE)),"",VLOOKUP(B:B,'Shared Sites 2-18'!$A$2:$P$98,15,FALSE))</f>
        <v/>
      </c>
      <c r="Y23" s="17" t="str">
        <f t="shared" si="1"/>
        <v>6034</v>
      </c>
      <c r="Z23" s="17">
        <v>6034</v>
      </c>
      <c r="AA23" s="402"/>
      <c r="AB23" s="420"/>
    </row>
    <row r="24" spans="1:29" ht="14.65" customHeight="1" x14ac:dyDescent="0.25">
      <c r="A24" s="16">
        <v>2205</v>
      </c>
      <c r="B24" s="16" t="s">
        <v>84</v>
      </c>
      <c r="C24" s="16" t="s">
        <v>1414</v>
      </c>
      <c r="D24" s="16" t="s">
        <v>55</v>
      </c>
      <c r="E24" s="16" t="s">
        <v>50</v>
      </c>
      <c r="F24" s="17" t="s">
        <v>46</v>
      </c>
      <c r="G24" s="17" t="s">
        <v>46</v>
      </c>
      <c r="H24" s="17" t="s">
        <v>49</v>
      </c>
      <c r="I24" s="17" t="s">
        <v>49</v>
      </c>
      <c r="J24" s="17">
        <v>39</v>
      </c>
      <c r="K24" s="17">
        <v>0</v>
      </c>
      <c r="L24" s="17">
        <v>0</v>
      </c>
      <c r="M24" s="17">
        <v>0</v>
      </c>
      <c r="N24" s="17">
        <v>0</v>
      </c>
      <c r="O24" s="17">
        <v>20</v>
      </c>
      <c r="P24" s="23">
        <v>386</v>
      </c>
      <c r="Q24" s="23">
        <v>425</v>
      </c>
      <c r="R24" s="23">
        <v>445</v>
      </c>
      <c r="S24" s="17" t="s">
        <v>19</v>
      </c>
      <c r="T24" s="17" t="str">
        <f>IF(ISERROR(VLOOKUP(B:B,'Shared Sites 2-18'!$A$2:$P$98,3,FALSE)),"",VLOOKUP(B:B,'Shared Sites 2-18'!$A$2:$P$98,3,FALSE))</f>
        <v/>
      </c>
      <c r="U24" s="17" t="str">
        <f>IF(ISERROR(VLOOKUP(B:B,'Shared Sites 2-18'!$A$2:$P$98,4,FALSE)),"",VLOOKUP(B:B,'Shared Sites 2-18'!$A$2:$P$98,4,FALSE))</f>
        <v/>
      </c>
      <c r="V24" s="17" t="str">
        <f>IF(ISERROR(VLOOKUP(B:B,'Shared Sites 2-18'!$A$2:$P$98,5,FALSE)),"",VLOOKUP(B:B,'Shared Sites 2-18'!$A$2:$P$98,5,FALSE))</f>
        <v/>
      </c>
      <c r="W24" s="17" t="str">
        <f>IF(ISERROR(VLOOKUP(B:B,'Shared Sites 2-18'!$A$2:$P$98,15,FALSE)),"",VLOOKUP(B:B,'Shared Sites 2-18'!$A$2:$P$98,15,FALSE))</f>
        <v/>
      </c>
      <c r="Y24" s="17" t="str">
        <f t="shared" si="1"/>
        <v>6034</v>
      </c>
      <c r="Z24" s="17">
        <v>6034</v>
      </c>
      <c r="AA24" s="402"/>
      <c r="AB24" s="420"/>
    </row>
    <row r="25" spans="1:29" ht="14.65" customHeight="1" x14ac:dyDescent="0.25">
      <c r="A25" s="16">
        <v>2219</v>
      </c>
      <c r="B25" s="16" t="s">
        <v>85</v>
      </c>
      <c r="C25" s="16" t="s">
        <v>1415</v>
      </c>
      <c r="D25" s="16" t="s">
        <v>55</v>
      </c>
      <c r="E25" s="16" t="s">
        <v>50</v>
      </c>
      <c r="F25" s="17" t="s">
        <v>46</v>
      </c>
      <c r="G25" s="17" t="s">
        <v>46</v>
      </c>
      <c r="H25" s="17" t="s">
        <v>6</v>
      </c>
      <c r="I25" s="17" t="s">
        <v>6</v>
      </c>
      <c r="J25" s="17">
        <v>53</v>
      </c>
      <c r="K25" s="17">
        <v>0</v>
      </c>
      <c r="L25" s="17">
        <v>0</v>
      </c>
      <c r="M25" s="17">
        <v>0</v>
      </c>
      <c r="N25" s="17">
        <v>0</v>
      </c>
      <c r="O25" s="17">
        <v>42</v>
      </c>
      <c r="P25" s="23">
        <v>737</v>
      </c>
      <c r="Q25" s="23">
        <v>790</v>
      </c>
      <c r="R25" s="23">
        <v>832</v>
      </c>
      <c r="S25" s="17" t="s">
        <v>19</v>
      </c>
      <c r="T25" s="17" t="str">
        <f>IF(ISERROR(VLOOKUP(B:B,'Shared Sites 2-18'!$A$2:$P$98,3,FALSE)),"",VLOOKUP(B:B,'Shared Sites 2-18'!$A$2:$P$98,3,FALSE))</f>
        <v/>
      </c>
      <c r="U25" s="17" t="str">
        <f>IF(ISERROR(VLOOKUP(B:B,'Shared Sites 2-18'!$A$2:$P$98,4,FALSE)),"",VLOOKUP(B:B,'Shared Sites 2-18'!$A$2:$P$98,4,FALSE))</f>
        <v/>
      </c>
      <c r="V25" s="17" t="str">
        <f>IF(ISERROR(VLOOKUP(B:B,'Shared Sites 2-18'!$A$2:$P$98,5,FALSE)),"",VLOOKUP(B:B,'Shared Sites 2-18'!$A$2:$P$98,5,FALSE))</f>
        <v/>
      </c>
      <c r="W25" s="17" t="str">
        <f>IF(ISERROR(VLOOKUP(B:B,'Shared Sites 2-18'!$A$2:$P$98,15,FALSE)),"",VLOOKUP(B:B,'Shared Sites 2-18'!$A$2:$P$98,15,FALSE))</f>
        <v/>
      </c>
      <c r="Y25" s="17" t="str">
        <f t="shared" si="1"/>
        <v>6034</v>
      </c>
      <c r="Z25" s="17">
        <v>6034</v>
      </c>
      <c r="AA25" s="402"/>
      <c r="AB25" s="420"/>
    </row>
    <row r="26" spans="1:29" ht="14.65" customHeight="1" x14ac:dyDescent="0.25">
      <c r="A26" s="16">
        <v>2233</v>
      </c>
      <c r="B26" s="16" t="s">
        <v>86</v>
      </c>
      <c r="C26" s="16" t="s">
        <v>1416</v>
      </c>
      <c r="D26" s="16" t="s">
        <v>55</v>
      </c>
      <c r="E26" s="16" t="s">
        <v>50</v>
      </c>
      <c r="F26" s="17" t="s">
        <v>46</v>
      </c>
      <c r="G26" s="17" t="s">
        <v>46</v>
      </c>
      <c r="H26" s="17" t="s">
        <v>6</v>
      </c>
      <c r="I26" s="17" t="s">
        <v>6</v>
      </c>
      <c r="J26" s="17">
        <v>39</v>
      </c>
      <c r="K26" s="17">
        <v>0</v>
      </c>
      <c r="L26" s="17">
        <v>0</v>
      </c>
      <c r="M26" s="17">
        <v>7</v>
      </c>
      <c r="N26" s="17">
        <v>0</v>
      </c>
      <c r="O26" s="17">
        <v>16</v>
      </c>
      <c r="P26" s="23">
        <v>238</v>
      </c>
      <c r="Q26" s="23">
        <v>277</v>
      </c>
      <c r="R26" s="23">
        <v>300</v>
      </c>
      <c r="S26" s="17" t="s">
        <v>19</v>
      </c>
      <c r="T26" s="17" t="str">
        <f>IF(ISERROR(VLOOKUP(B:B,'Shared Sites 2-18'!$A$2:$P$98,3,FALSE)),"",VLOOKUP(B:B,'Shared Sites 2-18'!$A$2:$P$98,3,FALSE))</f>
        <v/>
      </c>
      <c r="U26" s="17" t="str">
        <f>IF(ISERROR(VLOOKUP(B:B,'Shared Sites 2-18'!$A$2:$P$98,4,FALSE)),"",VLOOKUP(B:B,'Shared Sites 2-18'!$A$2:$P$98,4,FALSE))</f>
        <v/>
      </c>
      <c r="V26" s="17" t="str">
        <f>IF(ISERROR(VLOOKUP(B:B,'Shared Sites 2-18'!$A$2:$P$98,5,FALSE)),"",VLOOKUP(B:B,'Shared Sites 2-18'!$A$2:$P$98,5,FALSE))</f>
        <v/>
      </c>
      <c r="W26" s="17" t="str">
        <f>IF(ISERROR(VLOOKUP(B:B,'Shared Sites 2-18'!$A$2:$P$98,15,FALSE)),"",VLOOKUP(B:B,'Shared Sites 2-18'!$A$2:$P$98,15,FALSE))</f>
        <v/>
      </c>
      <c r="Y26" s="17" t="str">
        <f t="shared" si="1"/>
        <v>6034</v>
      </c>
      <c r="Z26" s="17">
        <v>6034</v>
      </c>
      <c r="AA26" s="402"/>
      <c r="AB26" s="420"/>
    </row>
    <row r="27" spans="1:29" ht="14.65" customHeight="1" x14ac:dyDescent="0.25">
      <c r="A27" s="16">
        <v>2247</v>
      </c>
      <c r="B27" s="16" t="s">
        <v>87</v>
      </c>
      <c r="C27" s="16" t="s">
        <v>88</v>
      </c>
      <c r="D27" s="16" t="s">
        <v>55</v>
      </c>
      <c r="E27" s="16" t="s">
        <v>50</v>
      </c>
      <c r="F27" s="17" t="s">
        <v>46</v>
      </c>
      <c r="G27" s="17" t="s">
        <v>46</v>
      </c>
      <c r="H27" s="17" t="s">
        <v>48</v>
      </c>
      <c r="I27" s="17" t="s">
        <v>48</v>
      </c>
      <c r="J27" s="17">
        <v>41</v>
      </c>
      <c r="K27" s="17">
        <v>0</v>
      </c>
      <c r="L27" s="17">
        <v>0</v>
      </c>
      <c r="M27" s="17">
        <v>2</v>
      </c>
      <c r="N27" s="17">
        <v>0</v>
      </c>
      <c r="O27" s="17">
        <v>0</v>
      </c>
      <c r="P27" s="23">
        <v>169</v>
      </c>
      <c r="Q27" s="23">
        <v>210</v>
      </c>
      <c r="R27" s="23">
        <v>212</v>
      </c>
      <c r="S27" s="17" t="s">
        <v>19</v>
      </c>
      <c r="T27" s="17" t="str">
        <f>IF(ISERROR(VLOOKUP(B:B,'Shared Sites 2-18'!$A$2:$P$98,3,FALSE)),"",VLOOKUP(B:B,'Shared Sites 2-18'!$A$2:$P$98,3,FALSE))</f>
        <v/>
      </c>
      <c r="U27" s="17" t="str">
        <f>IF(ISERROR(VLOOKUP(B:B,'Shared Sites 2-18'!$A$2:$P$98,4,FALSE)),"",VLOOKUP(B:B,'Shared Sites 2-18'!$A$2:$P$98,4,FALSE))</f>
        <v/>
      </c>
      <c r="V27" s="17" t="str">
        <f>IF(ISERROR(VLOOKUP(B:B,'Shared Sites 2-18'!$A$2:$P$98,5,FALSE)),"",VLOOKUP(B:B,'Shared Sites 2-18'!$A$2:$P$98,5,FALSE))</f>
        <v/>
      </c>
      <c r="W27" s="17" t="str">
        <f>IF(ISERROR(VLOOKUP(B:B,'Shared Sites 2-18'!$A$2:$P$98,15,FALSE)),"",VLOOKUP(B:B,'Shared Sites 2-18'!$A$2:$P$98,15,FALSE))</f>
        <v/>
      </c>
      <c r="Y27" s="17" t="str">
        <f t="shared" si="1"/>
        <v>6034</v>
      </c>
      <c r="Z27" s="17">
        <v>6034</v>
      </c>
      <c r="AA27" s="402"/>
      <c r="AB27" s="420"/>
    </row>
    <row r="28" spans="1:29" ht="14.65" customHeight="1" x14ac:dyDescent="0.25">
      <c r="A28" s="16">
        <v>2250</v>
      </c>
      <c r="B28" s="16" t="s">
        <v>89</v>
      </c>
      <c r="C28" s="16" t="s">
        <v>1417</v>
      </c>
      <c r="D28" s="16" t="s">
        <v>90</v>
      </c>
      <c r="E28" s="16" t="s">
        <v>91</v>
      </c>
      <c r="F28" s="17" t="s">
        <v>46</v>
      </c>
      <c r="G28" s="17" t="s">
        <v>46</v>
      </c>
      <c r="H28" s="17" t="s">
        <v>47</v>
      </c>
      <c r="I28" s="17" t="s">
        <v>47</v>
      </c>
      <c r="J28" s="17">
        <v>12</v>
      </c>
      <c r="K28" s="17">
        <v>0</v>
      </c>
      <c r="L28" s="17">
        <v>0</v>
      </c>
      <c r="M28" s="17">
        <v>0</v>
      </c>
      <c r="N28" s="17">
        <v>0</v>
      </c>
      <c r="O28" s="17">
        <v>0</v>
      </c>
      <c r="P28" s="23">
        <v>312</v>
      </c>
      <c r="Q28" s="23">
        <v>324</v>
      </c>
      <c r="R28" s="23">
        <v>324</v>
      </c>
      <c r="S28" s="17" t="s">
        <v>19</v>
      </c>
      <c r="T28" s="17" t="str">
        <f>IF(ISERROR(VLOOKUP(B:B,'Shared Sites 2-18'!$A$2:$P$98,3,FALSE)),"",VLOOKUP(B:B,'Shared Sites 2-18'!$A$2:$P$98,3,FALSE))</f>
        <v/>
      </c>
      <c r="U28" s="17" t="str">
        <f>IF(ISERROR(VLOOKUP(B:B,'Shared Sites 2-18'!$A$2:$P$98,4,FALSE)),"",VLOOKUP(B:B,'Shared Sites 2-18'!$A$2:$P$98,4,FALSE))</f>
        <v/>
      </c>
      <c r="V28" s="17" t="str">
        <f>IF(ISERROR(VLOOKUP(B:B,'Shared Sites 2-18'!$A$2:$P$98,5,FALSE)),"",VLOOKUP(B:B,'Shared Sites 2-18'!$A$2:$P$98,5,FALSE))</f>
        <v/>
      </c>
      <c r="W28" s="17" t="str">
        <f>IF(ISERROR(VLOOKUP(B:B,'Shared Sites 2-18'!$A$2:$P$98,15,FALSE)),"",VLOOKUP(B:B,'Shared Sites 2-18'!$A$2:$P$98,15,FALSE))</f>
        <v/>
      </c>
      <c r="Y28" s="17" t="str">
        <f t="shared" si="1"/>
        <v>6034</v>
      </c>
      <c r="Z28" s="17">
        <v>6034</v>
      </c>
      <c r="AA28" s="402"/>
      <c r="AB28" s="420"/>
    </row>
    <row r="29" spans="1:29" ht="14.65" customHeight="1" x14ac:dyDescent="0.25">
      <c r="A29" s="16">
        <v>2269</v>
      </c>
      <c r="B29" s="16" t="s">
        <v>92</v>
      </c>
      <c r="C29" s="16" t="s">
        <v>1418</v>
      </c>
      <c r="D29" s="16" t="s">
        <v>90</v>
      </c>
      <c r="E29" s="16" t="s">
        <v>91</v>
      </c>
      <c r="F29" s="17" t="s">
        <v>46</v>
      </c>
      <c r="G29" s="17" t="s">
        <v>46</v>
      </c>
      <c r="H29" s="17" t="s">
        <v>47</v>
      </c>
      <c r="I29" s="17" t="s">
        <v>47</v>
      </c>
      <c r="J29" s="17">
        <v>0</v>
      </c>
      <c r="K29" s="17">
        <v>0</v>
      </c>
      <c r="L29" s="17">
        <v>0</v>
      </c>
      <c r="M29" s="17">
        <v>0</v>
      </c>
      <c r="N29" s="17">
        <v>0</v>
      </c>
      <c r="O29" s="17">
        <v>0</v>
      </c>
      <c r="P29" s="23">
        <v>748</v>
      </c>
      <c r="Q29" s="23">
        <v>748</v>
      </c>
      <c r="R29" s="23">
        <v>748</v>
      </c>
      <c r="S29" s="17" t="s">
        <v>19</v>
      </c>
      <c r="T29" s="17" t="str">
        <f>IF(ISERROR(VLOOKUP(B:B,'Shared Sites 2-18'!$A$2:$P$98,3,FALSE)),"",VLOOKUP(B:B,'Shared Sites 2-18'!$A$2:$P$98,3,FALSE))</f>
        <v/>
      </c>
      <c r="U29" s="17" t="str">
        <f>IF(ISERROR(VLOOKUP(B:B,'Shared Sites 2-18'!$A$2:$P$98,4,FALSE)),"",VLOOKUP(B:B,'Shared Sites 2-18'!$A$2:$P$98,4,FALSE))</f>
        <v/>
      </c>
      <c r="V29" s="17" t="str">
        <f>IF(ISERROR(VLOOKUP(B:B,'Shared Sites 2-18'!$A$2:$P$98,5,FALSE)),"",VLOOKUP(B:B,'Shared Sites 2-18'!$A$2:$P$98,5,FALSE))</f>
        <v/>
      </c>
      <c r="W29" s="17" t="str">
        <f>IF(ISERROR(VLOOKUP(B:B,'Shared Sites 2-18'!$A$2:$P$98,15,FALSE)),"",VLOOKUP(B:B,'Shared Sites 2-18'!$A$2:$P$98,15,FALSE))</f>
        <v/>
      </c>
      <c r="Y29" s="17" t="str">
        <f t="shared" si="1"/>
        <v>6034</v>
      </c>
      <c r="Z29" s="17">
        <v>6034</v>
      </c>
      <c r="AA29" s="402"/>
      <c r="AB29" s="420"/>
    </row>
    <row r="30" spans="1:29" ht="14.65" customHeight="1" x14ac:dyDescent="0.25">
      <c r="A30" s="16">
        <v>2274</v>
      </c>
      <c r="B30" s="16" t="s">
        <v>93</v>
      </c>
      <c r="C30" s="16" t="s">
        <v>94</v>
      </c>
      <c r="D30" s="16" t="s">
        <v>55</v>
      </c>
      <c r="E30" s="16" t="s">
        <v>50</v>
      </c>
      <c r="F30" s="17" t="s">
        <v>46</v>
      </c>
      <c r="G30" s="17" t="s">
        <v>46</v>
      </c>
      <c r="H30" s="17" t="s">
        <v>51</v>
      </c>
      <c r="I30" s="17" t="s">
        <v>51</v>
      </c>
      <c r="J30" s="17">
        <v>15</v>
      </c>
      <c r="K30" s="17">
        <v>0</v>
      </c>
      <c r="L30" s="17">
        <v>0</v>
      </c>
      <c r="M30" s="17">
        <v>0</v>
      </c>
      <c r="N30" s="17">
        <v>0</v>
      </c>
      <c r="O30" s="17">
        <v>0</v>
      </c>
      <c r="P30" s="23">
        <v>383</v>
      </c>
      <c r="Q30" s="23">
        <v>398</v>
      </c>
      <c r="R30" s="23">
        <v>398</v>
      </c>
      <c r="S30" s="17" t="s">
        <v>19</v>
      </c>
      <c r="T30" s="17" t="str">
        <f>IF(ISERROR(VLOOKUP(B:B,'Shared Sites 2-18'!$A$2:$P$98,3,FALSE)),"",VLOOKUP(B:B,'Shared Sites 2-18'!$A$2:$P$98,3,FALSE))</f>
        <v/>
      </c>
      <c r="U30" s="17" t="str">
        <f>IF(ISERROR(VLOOKUP(B:B,'Shared Sites 2-18'!$A$2:$P$98,4,FALSE)),"",VLOOKUP(B:B,'Shared Sites 2-18'!$A$2:$P$98,4,FALSE))</f>
        <v/>
      </c>
      <c r="V30" s="17" t="str">
        <f>IF(ISERROR(VLOOKUP(B:B,'Shared Sites 2-18'!$A$2:$P$98,5,FALSE)),"",VLOOKUP(B:B,'Shared Sites 2-18'!$A$2:$P$98,5,FALSE))</f>
        <v/>
      </c>
      <c r="W30" s="17" t="str">
        <f>IF(ISERROR(VLOOKUP(B:B,'Shared Sites 2-18'!$A$2:$P$98,15,FALSE)),"",VLOOKUP(B:B,'Shared Sites 2-18'!$A$2:$P$98,15,FALSE))</f>
        <v/>
      </c>
      <c r="Y30" s="17" t="str">
        <f t="shared" si="1"/>
        <v>6034</v>
      </c>
      <c r="Z30" s="17">
        <v>6034</v>
      </c>
      <c r="AA30" s="402"/>
      <c r="AB30" s="420"/>
    </row>
    <row r="31" spans="1:29" ht="14.65" customHeight="1" x14ac:dyDescent="0.25">
      <c r="A31" s="16">
        <v>2288</v>
      </c>
      <c r="B31" s="16" t="s">
        <v>95</v>
      </c>
      <c r="C31" s="16" t="s">
        <v>1419</v>
      </c>
      <c r="D31" s="16" t="s">
        <v>55</v>
      </c>
      <c r="E31" s="16" t="s">
        <v>50</v>
      </c>
      <c r="F31" s="17" t="s">
        <v>46</v>
      </c>
      <c r="G31" s="17" t="s">
        <v>46</v>
      </c>
      <c r="H31" s="17" t="s">
        <v>48</v>
      </c>
      <c r="I31" s="17" t="s">
        <v>48</v>
      </c>
      <c r="J31" s="17">
        <v>20</v>
      </c>
      <c r="K31" s="17">
        <v>0</v>
      </c>
      <c r="L31" s="17">
        <v>0</v>
      </c>
      <c r="M31" s="17">
        <v>3</v>
      </c>
      <c r="N31" s="17">
        <v>0</v>
      </c>
      <c r="O31" s="17">
        <v>21</v>
      </c>
      <c r="P31" s="23">
        <v>280</v>
      </c>
      <c r="Q31" s="23">
        <v>300</v>
      </c>
      <c r="R31" s="23">
        <v>324</v>
      </c>
      <c r="S31" s="17" t="s">
        <v>19</v>
      </c>
      <c r="T31" s="17" t="str">
        <f>IF(ISERROR(VLOOKUP(B:B,'Shared Sites 2-18'!$A$2:$P$98,3,FALSE)),"",VLOOKUP(B:B,'Shared Sites 2-18'!$A$2:$P$98,3,FALSE))</f>
        <v/>
      </c>
      <c r="U31" s="17" t="str">
        <f>IF(ISERROR(VLOOKUP(B:B,'Shared Sites 2-18'!$A$2:$P$98,4,FALSE)),"",VLOOKUP(B:B,'Shared Sites 2-18'!$A$2:$P$98,4,FALSE))</f>
        <v/>
      </c>
      <c r="V31" s="17" t="str">
        <f>IF(ISERROR(VLOOKUP(B:B,'Shared Sites 2-18'!$A$2:$P$98,5,FALSE)),"",VLOOKUP(B:B,'Shared Sites 2-18'!$A$2:$P$98,5,FALSE))</f>
        <v/>
      </c>
      <c r="W31" s="17" t="str">
        <f>IF(ISERROR(VLOOKUP(B:B,'Shared Sites 2-18'!$A$2:$P$98,15,FALSE)),"",VLOOKUP(B:B,'Shared Sites 2-18'!$A$2:$P$98,15,FALSE))</f>
        <v/>
      </c>
      <c r="Y31" s="17" t="str">
        <f t="shared" si="1"/>
        <v>6034</v>
      </c>
      <c r="Z31" s="17">
        <v>6034</v>
      </c>
      <c r="AA31" s="402"/>
      <c r="AB31" s="420"/>
    </row>
    <row r="32" spans="1:29" ht="14.65" customHeight="1" x14ac:dyDescent="0.25">
      <c r="A32" s="16">
        <v>2301</v>
      </c>
      <c r="B32" s="16" t="s">
        <v>96</v>
      </c>
      <c r="C32" s="16" t="s">
        <v>1420</v>
      </c>
      <c r="D32" s="16" t="s">
        <v>55</v>
      </c>
      <c r="E32" s="16" t="s">
        <v>50</v>
      </c>
      <c r="F32" s="17" t="s">
        <v>46</v>
      </c>
      <c r="G32" s="17" t="s">
        <v>46</v>
      </c>
      <c r="H32" s="17" t="s">
        <v>48</v>
      </c>
      <c r="I32" s="17" t="s">
        <v>48</v>
      </c>
      <c r="J32" s="17">
        <v>30</v>
      </c>
      <c r="K32" s="17">
        <v>0</v>
      </c>
      <c r="L32" s="17">
        <v>0</v>
      </c>
      <c r="M32" s="17">
        <v>0</v>
      </c>
      <c r="N32" s="17">
        <v>42</v>
      </c>
      <c r="O32" s="17">
        <v>0</v>
      </c>
      <c r="P32" s="23">
        <v>521</v>
      </c>
      <c r="Q32" s="23">
        <v>551</v>
      </c>
      <c r="R32" s="23">
        <v>593</v>
      </c>
      <c r="S32" s="17" t="s">
        <v>19</v>
      </c>
      <c r="T32" s="17" t="str">
        <f>IF(ISERROR(VLOOKUP(B:B,'Shared Sites 2-18'!$A$2:$P$98,3,FALSE)),"",VLOOKUP(B:B,'Shared Sites 2-18'!$A$2:$P$98,3,FALSE))</f>
        <v/>
      </c>
      <c r="U32" s="17" t="str">
        <f>IF(ISERROR(VLOOKUP(B:B,'Shared Sites 2-18'!$A$2:$P$98,4,FALSE)),"",VLOOKUP(B:B,'Shared Sites 2-18'!$A$2:$P$98,4,FALSE))</f>
        <v/>
      </c>
      <c r="V32" s="17" t="str">
        <f>IF(ISERROR(VLOOKUP(B:B,'Shared Sites 2-18'!$A$2:$P$98,5,FALSE)),"",VLOOKUP(B:B,'Shared Sites 2-18'!$A$2:$P$98,5,FALSE))</f>
        <v/>
      </c>
      <c r="W32" s="17" t="str">
        <f>IF(ISERROR(VLOOKUP(B:B,'Shared Sites 2-18'!$A$2:$P$98,15,FALSE)),"",VLOOKUP(B:B,'Shared Sites 2-18'!$A$2:$P$98,15,FALSE))</f>
        <v/>
      </c>
      <c r="Y32" s="17" t="str">
        <f t="shared" si="1"/>
        <v>6034</v>
      </c>
      <c r="Z32" s="17">
        <v>6034</v>
      </c>
      <c r="AA32" s="402"/>
      <c r="AB32" s="420"/>
    </row>
    <row r="33" spans="1:29" ht="14.65" customHeight="1" x14ac:dyDescent="0.25">
      <c r="A33" s="16">
        <v>2302</v>
      </c>
      <c r="B33" s="16" t="s">
        <v>97</v>
      </c>
      <c r="C33" s="16" t="s">
        <v>98</v>
      </c>
      <c r="D33" s="16" t="s">
        <v>55</v>
      </c>
      <c r="E33" s="16" t="s">
        <v>50</v>
      </c>
      <c r="F33" s="17" t="s">
        <v>46</v>
      </c>
      <c r="G33" s="17" t="s">
        <v>46</v>
      </c>
      <c r="H33" s="17" t="s">
        <v>49</v>
      </c>
      <c r="I33" s="17" t="s">
        <v>49</v>
      </c>
      <c r="J33" s="17">
        <v>10</v>
      </c>
      <c r="K33" s="17">
        <v>0</v>
      </c>
      <c r="L33" s="17">
        <v>0</v>
      </c>
      <c r="M33" s="17">
        <v>0</v>
      </c>
      <c r="N33" s="17">
        <v>0</v>
      </c>
      <c r="O33" s="17">
        <v>0</v>
      </c>
      <c r="P33" s="23">
        <v>713</v>
      </c>
      <c r="Q33" s="23">
        <v>723</v>
      </c>
      <c r="R33" s="23">
        <v>723</v>
      </c>
      <c r="S33" s="17" t="s">
        <v>19</v>
      </c>
      <c r="T33" s="17" t="str">
        <f>IF(ISERROR(VLOOKUP(B:B,'Shared Sites 2-18'!$A$2:$P$98,3,FALSE)),"",VLOOKUP(B:B,'Shared Sites 2-18'!$A$2:$P$98,3,FALSE))</f>
        <v/>
      </c>
      <c r="U33" s="17" t="str">
        <f>IF(ISERROR(VLOOKUP(B:B,'Shared Sites 2-18'!$A$2:$P$98,4,FALSE)),"",VLOOKUP(B:B,'Shared Sites 2-18'!$A$2:$P$98,4,FALSE))</f>
        <v/>
      </c>
      <c r="V33" s="17" t="str">
        <f>IF(ISERROR(VLOOKUP(B:B,'Shared Sites 2-18'!$A$2:$P$98,5,FALSE)),"",VLOOKUP(B:B,'Shared Sites 2-18'!$A$2:$P$98,5,FALSE))</f>
        <v/>
      </c>
      <c r="W33" s="17" t="str">
        <f>IF(ISERROR(VLOOKUP(B:B,'Shared Sites 2-18'!$A$2:$P$98,15,FALSE)),"",VLOOKUP(B:B,'Shared Sites 2-18'!$A$2:$P$98,15,FALSE))</f>
        <v/>
      </c>
      <c r="Y33" s="17" t="str">
        <f t="shared" si="1"/>
        <v>6034</v>
      </c>
      <c r="Z33" s="17">
        <v>6034</v>
      </c>
      <c r="AA33" s="402"/>
      <c r="AB33" s="420"/>
    </row>
    <row r="34" spans="1:29" ht="14.65" customHeight="1" x14ac:dyDescent="0.25">
      <c r="A34" s="16">
        <v>2303</v>
      </c>
      <c r="B34" s="16" t="s">
        <v>99</v>
      </c>
      <c r="C34" s="16" t="s">
        <v>100</v>
      </c>
      <c r="D34" s="16" t="s">
        <v>101</v>
      </c>
      <c r="E34" s="16" t="s">
        <v>80</v>
      </c>
      <c r="F34" s="17" t="s">
        <v>46</v>
      </c>
      <c r="G34" s="17" t="s">
        <v>102</v>
      </c>
      <c r="H34" s="17" t="s">
        <v>47</v>
      </c>
      <c r="I34" s="17" t="s">
        <v>47</v>
      </c>
      <c r="J34" s="17">
        <v>0</v>
      </c>
      <c r="K34" s="17">
        <v>0</v>
      </c>
      <c r="L34" s="17">
        <v>0</v>
      </c>
      <c r="M34" s="17">
        <v>0</v>
      </c>
      <c r="N34" s="17">
        <v>0</v>
      </c>
      <c r="O34" s="17">
        <v>0</v>
      </c>
      <c r="P34" s="23">
        <v>1193</v>
      </c>
      <c r="Q34" s="23">
        <v>1193</v>
      </c>
      <c r="R34" s="23">
        <v>1193</v>
      </c>
      <c r="S34" s="17" t="s">
        <v>20</v>
      </c>
      <c r="T34" s="17" t="str">
        <f>IF(ISERROR(VLOOKUP(B:B,'Shared Sites 2-18'!$A$2:$P$98,3,FALSE)),"",VLOOKUP(B:B,'Shared Sites 2-18'!$A$2:$P$98,3,FALSE))</f>
        <v/>
      </c>
      <c r="U34" s="17" t="str">
        <f>IF(ISERROR(VLOOKUP(B:B,'Shared Sites 2-18'!$A$2:$P$98,4,FALSE)),"",VLOOKUP(B:B,'Shared Sites 2-18'!$A$2:$P$98,4,FALSE))</f>
        <v/>
      </c>
      <c r="V34" s="17" t="str">
        <f>IF(ISERROR(VLOOKUP(B:B,'Shared Sites 2-18'!$A$2:$P$98,5,FALSE)),"",VLOOKUP(B:B,'Shared Sites 2-18'!$A$2:$P$98,5,FALSE))</f>
        <v/>
      </c>
      <c r="W34" s="17" t="str">
        <f>IF(ISERROR(VLOOKUP(B:B,'Shared Sites 2-18'!$A$2:$P$98,15,FALSE)),"",VLOOKUP(B:B,'Shared Sites 2-18'!$A$2:$P$98,15,FALSE))</f>
        <v/>
      </c>
      <c r="Y34" s="17" t="str">
        <f t="shared" si="1"/>
        <v>9654</v>
      </c>
      <c r="Z34" s="17">
        <v>9654</v>
      </c>
      <c r="AA34" s="402"/>
      <c r="AB34" s="420"/>
    </row>
    <row r="35" spans="1:29" ht="14.65" customHeight="1" x14ac:dyDescent="0.25">
      <c r="A35" s="16">
        <v>2306</v>
      </c>
      <c r="B35" s="16" t="s">
        <v>103</v>
      </c>
      <c r="C35" s="16" t="s">
        <v>1421</v>
      </c>
      <c r="D35" s="16" t="s">
        <v>55</v>
      </c>
      <c r="E35" s="16" t="s">
        <v>80</v>
      </c>
      <c r="F35" s="17" t="s">
        <v>46</v>
      </c>
      <c r="G35" s="17" t="s">
        <v>46</v>
      </c>
      <c r="H35" s="17" t="s">
        <v>51</v>
      </c>
      <c r="I35" s="17" t="s">
        <v>51</v>
      </c>
      <c r="J35" s="17">
        <v>0</v>
      </c>
      <c r="K35" s="17">
        <v>0</v>
      </c>
      <c r="L35" s="17">
        <v>0</v>
      </c>
      <c r="M35" s="17">
        <v>0</v>
      </c>
      <c r="N35" s="17">
        <v>0</v>
      </c>
      <c r="O35" s="17">
        <v>0</v>
      </c>
      <c r="P35" s="23">
        <v>626</v>
      </c>
      <c r="Q35" s="23">
        <v>626</v>
      </c>
      <c r="R35" s="23">
        <v>626</v>
      </c>
      <c r="S35" s="17" t="s">
        <v>19</v>
      </c>
      <c r="T35" s="17" t="str">
        <f>IF(ISERROR(VLOOKUP(B:B,'Shared Sites 2-18'!$A$2:$P$98,3,FALSE)),"",VLOOKUP(B:B,'Shared Sites 2-18'!$A$2:$P$98,3,FALSE))</f>
        <v/>
      </c>
      <c r="U35" s="17" t="str">
        <f>IF(ISERROR(VLOOKUP(B:B,'Shared Sites 2-18'!$A$2:$P$98,4,FALSE)),"",VLOOKUP(B:B,'Shared Sites 2-18'!$A$2:$P$98,4,FALSE))</f>
        <v/>
      </c>
      <c r="V35" s="17" t="str">
        <f>IF(ISERROR(VLOOKUP(B:B,'Shared Sites 2-18'!$A$2:$P$98,5,FALSE)),"",VLOOKUP(B:B,'Shared Sites 2-18'!$A$2:$P$98,5,FALSE))</f>
        <v/>
      </c>
      <c r="W35" s="17" t="str">
        <f>IF(ISERROR(VLOOKUP(B:B,'Shared Sites 2-18'!$A$2:$P$98,15,FALSE)),"",VLOOKUP(B:B,'Shared Sites 2-18'!$A$2:$P$98,15,FALSE))</f>
        <v/>
      </c>
      <c r="Y35" s="17" t="str">
        <f t="shared" si="1"/>
        <v>6034</v>
      </c>
      <c r="Z35" s="17">
        <v>6034</v>
      </c>
      <c r="AA35" s="402"/>
      <c r="AB35" s="420"/>
    </row>
    <row r="36" spans="1:29" ht="14.65" customHeight="1" x14ac:dyDescent="0.25">
      <c r="A36" s="16">
        <v>2307</v>
      </c>
      <c r="B36" s="16" t="s">
        <v>104</v>
      </c>
      <c r="C36" s="16" t="s">
        <v>1422</v>
      </c>
      <c r="D36" s="16" t="s">
        <v>90</v>
      </c>
      <c r="E36" s="16" t="s">
        <v>105</v>
      </c>
      <c r="F36" s="17" t="s">
        <v>46</v>
      </c>
      <c r="G36" s="17" t="s">
        <v>46</v>
      </c>
      <c r="H36" s="17" t="s">
        <v>6</v>
      </c>
      <c r="I36" s="17" t="s">
        <v>6</v>
      </c>
      <c r="J36" s="17">
        <v>0</v>
      </c>
      <c r="K36" s="17">
        <v>0</v>
      </c>
      <c r="L36" s="17">
        <v>0</v>
      </c>
      <c r="M36" s="17">
        <v>0</v>
      </c>
      <c r="N36" s="17">
        <v>0</v>
      </c>
      <c r="O36" s="17">
        <v>0</v>
      </c>
      <c r="P36" s="23">
        <v>625</v>
      </c>
      <c r="Q36" s="23">
        <v>625</v>
      </c>
      <c r="R36" s="23">
        <v>625</v>
      </c>
      <c r="S36" s="17" t="s">
        <v>19</v>
      </c>
      <c r="T36" s="17" t="str">
        <f>IF(ISERROR(VLOOKUP(B:B,'Shared Sites 2-18'!$A$2:$P$98,3,FALSE)),"",VLOOKUP(B:B,'Shared Sites 2-18'!$A$2:$P$98,3,FALSE))</f>
        <v/>
      </c>
      <c r="U36" s="17" t="str">
        <f>IF(ISERROR(VLOOKUP(B:B,'Shared Sites 2-18'!$A$2:$P$98,4,FALSE)),"",VLOOKUP(B:B,'Shared Sites 2-18'!$A$2:$P$98,4,FALSE))</f>
        <v/>
      </c>
      <c r="V36" s="17" t="str">
        <f>IF(ISERROR(VLOOKUP(B:B,'Shared Sites 2-18'!$A$2:$P$98,5,FALSE)),"",VLOOKUP(B:B,'Shared Sites 2-18'!$A$2:$P$98,5,FALSE))</f>
        <v/>
      </c>
      <c r="W36" s="17" t="str">
        <f>IF(ISERROR(VLOOKUP(B:B,'Shared Sites 2-18'!$A$2:$P$98,15,FALSE)),"",VLOOKUP(B:B,'Shared Sites 2-18'!$A$2:$P$98,15,FALSE))</f>
        <v/>
      </c>
      <c r="Y36" s="17" t="str">
        <f t="shared" si="1"/>
        <v>6034</v>
      </c>
      <c r="Z36" s="17">
        <v>6034</v>
      </c>
      <c r="AA36" s="402"/>
      <c r="AB36" s="420"/>
    </row>
    <row r="37" spans="1:29" ht="14.65" customHeight="1" x14ac:dyDescent="0.25">
      <c r="A37" s="16">
        <v>2308</v>
      </c>
      <c r="B37" s="16" t="s">
        <v>106</v>
      </c>
      <c r="C37" s="16" t="s">
        <v>107</v>
      </c>
      <c r="D37" s="16" t="s">
        <v>55</v>
      </c>
      <c r="E37" s="16" t="s">
        <v>50</v>
      </c>
      <c r="F37" s="17" t="s">
        <v>46</v>
      </c>
      <c r="G37" s="17" t="s">
        <v>46</v>
      </c>
      <c r="H37" s="17" t="s">
        <v>6</v>
      </c>
      <c r="I37" s="17" t="s">
        <v>6</v>
      </c>
      <c r="J37" s="17">
        <v>7</v>
      </c>
      <c r="K37" s="17">
        <v>0</v>
      </c>
      <c r="L37" s="17">
        <v>0</v>
      </c>
      <c r="M37" s="17">
        <v>0</v>
      </c>
      <c r="N37" s="17">
        <v>0</v>
      </c>
      <c r="O37" s="17">
        <v>0</v>
      </c>
      <c r="P37" s="23">
        <v>518</v>
      </c>
      <c r="Q37" s="23">
        <v>525</v>
      </c>
      <c r="R37" s="23">
        <v>525</v>
      </c>
      <c r="S37" s="17" t="s">
        <v>19</v>
      </c>
      <c r="T37" s="17" t="str">
        <f>IF(ISERROR(VLOOKUP(B:B,'Shared Sites 2-18'!$A$2:$P$98,3,FALSE)),"",VLOOKUP(B:B,'Shared Sites 2-18'!$A$2:$P$98,3,FALSE))</f>
        <v/>
      </c>
      <c r="U37" s="17" t="str">
        <f>IF(ISERROR(VLOOKUP(B:B,'Shared Sites 2-18'!$A$2:$P$98,4,FALSE)),"",VLOOKUP(B:B,'Shared Sites 2-18'!$A$2:$P$98,4,FALSE))</f>
        <v/>
      </c>
      <c r="V37" s="17" t="str">
        <f>IF(ISERROR(VLOOKUP(B:B,'Shared Sites 2-18'!$A$2:$P$98,5,FALSE)),"",VLOOKUP(B:B,'Shared Sites 2-18'!$A$2:$P$98,5,FALSE))</f>
        <v/>
      </c>
      <c r="W37" s="17" t="str">
        <f>IF(ISERROR(VLOOKUP(B:B,'Shared Sites 2-18'!$A$2:$P$98,15,FALSE)),"",VLOOKUP(B:B,'Shared Sites 2-18'!$A$2:$P$98,15,FALSE))</f>
        <v/>
      </c>
      <c r="Y37" s="17" t="str">
        <f t="shared" si="1"/>
        <v>6034</v>
      </c>
      <c r="Z37" s="17">
        <v>6034</v>
      </c>
      <c r="AA37" s="402"/>
      <c r="AB37" s="420"/>
    </row>
    <row r="38" spans="1:29" ht="14.65" customHeight="1" x14ac:dyDescent="0.25">
      <c r="A38" s="16">
        <v>2309</v>
      </c>
      <c r="B38" s="16" t="s">
        <v>108</v>
      </c>
      <c r="C38" s="16" t="s">
        <v>109</v>
      </c>
      <c r="D38" s="16" t="s">
        <v>55</v>
      </c>
      <c r="E38" s="16" t="s">
        <v>50</v>
      </c>
      <c r="F38" s="17" t="s">
        <v>46</v>
      </c>
      <c r="G38" s="17" t="s">
        <v>46</v>
      </c>
      <c r="H38" s="17" t="s">
        <v>52</v>
      </c>
      <c r="I38" s="17" t="s">
        <v>52</v>
      </c>
      <c r="J38" s="17">
        <v>20</v>
      </c>
      <c r="K38" s="17">
        <v>0</v>
      </c>
      <c r="L38" s="17">
        <v>0</v>
      </c>
      <c r="M38" s="17">
        <v>8</v>
      </c>
      <c r="N38" s="17">
        <v>0</v>
      </c>
      <c r="O38" s="17">
        <v>0</v>
      </c>
      <c r="P38" s="23">
        <v>506</v>
      </c>
      <c r="Q38" s="23">
        <v>526</v>
      </c>
      <c r="R38" s="23">
        <v>534</v>
      </c>
      <c r="S38" s="17" t="s">
        <v>19</v>
      </c>
      <c r="T38" s="17" t="str">
        <f>IF(ISERROR(VLOOKUP(B:B,'Shared Sites 2-18'!$A$2:$P$98,3,FALSE)),"",VLOOKUP(B:B,'Shared Sites 2-18'!$A$2:$P$98,3,FALSE))</f>
        <v/>
      </c>
      <c r="U38" s="17" t="str">
        <f>IF(ISERROR(VLOOKUP(B:B,'Shared Sites 2-18'!$A$2:$P$98,4,FALSE)),"",VLOOKUP(B:B,'Shared Sites 2-18'!$A$2:$P$98,4,FALSE))</f>
        <v/>
      </c>
      <c r="V38" s="17" t="str">
        <f>IF(ISERROR(VLOOKUP(B:B,'Shared Sites 2-18'!$A$2:$P$98,5,FALSE)),"",VLOOKUP(B:B,'Shared Sites 2-18'!$A$2:$P$98,5,FALSE))</f>
        <v/>
      </c>
      <c r="W38" s="17" t="str">
        <f>IF(ISERROR(VLOOKUP(B:B,'Shared Sites 2-18'!$A$2:$P$98,15,FALSE)),"",VLOOKUP(B:B,'Shared Sites 2-18'!$A$2:$P$98,15,FALSE))</f>
        <v/>
      </c>
      <c r="Y38" s="17" t="str">
        <f t="shared" si="1"/>
        <v>6034</v>
      </c>
      <c r="Z38" s="17">
        <v>6034</v>
      </c>
      <c r="AA38" s="402"/>
      <c r="AB38" s="420"/>
    </row>
    <row r="39" spans="1:29" ht="14.65" customHeight="1" x14ac:dyDescent="0.25">
      <c r="A39" s="16">
        <v>2311</v>
      </c>
      <c r="B39" s="16" t="s">
        <v>110</v>
      </c>
      <c r="C39" s="16" t="s">
        <v>1423</v>
      </c>
      <c r="D39" s="16" t="s">
        <v>55</v>
      </c>
      <c r="E39" s="16" t="s">
        <v>50</v>
      </c>
      <c r="F39" s="17" t="s">
        <v>46</v>
      </c>
      <c r="G39" s="17" t="s">
        <v>46</v>
      </c>
      <c r="H39" s="17" t="s">
        <v>6</v>
      </c>
      <c r="I39" s="17" t="s">
        <v>6</v>
      </c>
      <c r="J39" s="17">
        <v>26</v>
      </c>
      <c r="K39" s="17">
        <v>0</v>
      </c>
      <c r="L39" s="17">
        <v>0</v>
      </c>
      <c r="M39" s="17">
        <v>0</v>
      </c>
      <c r="N39" s="17">
        <v>0</v>
      </c>
      <c r="O39" s="17">
        <v>0</v>
      </c>
      <c r="P39" s="23">
        <v>483</v>
      </c>
      <c r="Q39" s="23">
        <v>509</v>
      </c>
      <c r="R39" s="23">
        <v>509</v>
      </c>
      <c r="S39" s="17" t="s">
        <v>19</v>
      </c>
      <c r="T39" s="17" t="str">
        <f>IF(ISERROR(VLOOKUP(B:B,'Shared Sites 2-18'!$A$2:$P$98,3,FALSE)),"",VLOOKUP(B:B,'Shared Sites 2-18'!$A$2:$P$98,3,FALSE))</f>
        <v/>
      </c>
      <c r="U39" s="17" t="str">
        <f>IF(ISERROR(VLOOKUP(B:B,'Shared Sites 2-18'!$A$2:$P$98,4,FALSE)),"",VLOOKUP(B:B,'Shared Sites 2-18'!$A$2:$P$98,4,FALSE))</f>
        <v/>
      </c>
      <c r="V39" s="17" t="str">
        <f>IF(ISERROR(VLOOKUP(B:B,'Shared Sites 2-18'!$A$2:$P$98,5,FALSE)),"",VLOOKUP(B:B,'Shared Sites 2-18'!$A$2:$P$98,5,FALSE))</f>
        <v/>
      </c>
      <c r="W39" s="17" t="str">
        <f>IF(ISERROR(VLOOKUP(B:B,'Shared Sites 2-18'!$A$2:$P$98,15,FALSE)),"",VLOOKUP(B:B,'Shared Sites 2-18'!$A$2:$P$98,15,FALSE))</f>
        <v/>
      </c>
      <c r="Y39" s="17" t="str">
        <f t="shared" si="1"/>
        <v>6034</v>
      </c>
      <c r="Z39" s="17">
        <v>6034</v>
      </c>
      <c r="AA39" s="402"/>
      <c r="AB39" s="420"/>
    </row>
    <row r="40" spans="1:29" ht="14.65" customHeight="1" x14ac:dyDescent="0.25">
      <c r="A40" s="16">
        <v>2312</v>
      </c>
      <c r="B40" s="16" t="s">
        <v>111</v>
      </c>
      <c r="C40" s="16" t="s">
        <v>1424</v>
      </c>
      <c r="D40" s="16" t="s">
        <v>55</v>
      </c>
      <c r="E40" s="16" t="s">
        <v>50</v>
      </c>
      <c r="F40" s="17" t="s">
        <v>46</v>
      </c>
      <c r="G40" s="17" t="s">
        <v>46</v>
      </c>
      <c r="H40" s="17" t="s">
        <v>51</v>
      </c>
      <c r="I40" s="17" t="s">
        <v>51</v>
      </c>
      <c r="J40" s="17">
        <v>17</v>
      </c>
      <c r="K40" s="17">
        <v>0</v>
      </c>
      <c r="L40" s="17">
        <v>0</v>
      </c>
      <c r="M40" s="17">
        <v>0</v>
      </c>
      <c r="N40" s="17">
        <v>0</v>
      </c>
      <c r="O40" s="17">
        <v>0</v>
      </c>
      <c r="P40" s="23">
        <v>570</v>
      </c>
      <c r="Q40" s="23">
        <v>587</v>
      </c>
      <c r="R40" s="23">
        <v>587</v>
      </c>
      <c r="S40" s="17" t="s">
        <v>19</v>
      </c>
      <c r="T40" s="17" t="str">
        <f>IF(ISERROR(VLOOKUP(B:B,'Shared Sites 2-18'!$A$2:$P$98,3,FALSE)),"",VLOOKUP(B:B,'Shared Sites 2-18'!$A$2:$P$98,3,FALSE))</f>
        <v/>
      </c>
      <c r="U40" s="17" t="str">
        <f>IF(ISERROR(VLOOKUP(B:B,'Shared Sites 2-18'!$A$2:$P$98,4,FALSE)),"",VLOOKUP(B:B,'Shared Sites 2-18'!$A$2:$P$98,4,FALSE))</f>
        <v/>
      </c>
      <c r="V40" s="17" t="str">
        <f>IF(ISERROR(VLOOKUP(B:B,'Shared Sites 2-18'!$A$2:$P$98,5,FALSE)),"",VLOOKUP(B:B,'Shared Sites 2-18'!$A$2:$P$98,5,FALSE))</f>
        <v/>
      </c>
      <c r="W40" s="17" t="str">
        <f>IF(ISERROR(VLOOKUP(B:B,'Shared Sites 2-18'!$A$2:$P$98,15,FALSE)),"",VLOOKUP(B:B,'Shared Sites 2-18'!$A$2:$P$98,15,FALSE))</f>
        <v/>
      </c>
      <c r="Y40" s="17" t="str">
        <f t="shared" si="1"/>
        <v>6034</v>
      </c>
      <c r="Z40" s="17">
        <v>6034</v>
      </c>
      <c r="AA40" s="402"/>
      <c r="AB40" s="420"/>
    </row>
    <row r="41" spans="1:29" ht="14.65" customHeight="1" x14ac:dyDescent="0.25">
      <c r="A41" s="16">
        <v>2313</v>
      </c>
      <c r="B41" s="16" t="s">
        <v>112</v>
      </c>
      <c r="C41" s="16" t="s">
        <v>113</v>
      </c>
      <c r="D41" s="16" t="s">
        <v>55</v>
      </c>
      <c r="E41" s="16" t="s">
        <v>50</v>
      </c>
      <c r="F41" s="17" t="s">
        <v>46</v>
      </c>
      <c r="G41" s="17" t="s">
        <v>46</v>
      </c>
      <c r="H41" s="17" t="s">
        <v>48</v>
      </c>
      <c r="I41" s="17" t="s">
        <v>48</v>
      </c>
      <c r="J41" s="17">
        <v>6</v>
      </c>
      <c r="K41" s="17">
        <v>0</v>
      </c>
      <c r="L41" s="17">
        <v>0</v>
      </c>
      <c r="M41" s="17">
        <v>0</v>
      </c>
      <c r="N41" s="17">
        <v>0</v>
      </c>
      <c r="O41" s="17">
        <v>0</v>
      </c>
      <c r="P41" s="23">
        <v>656</v>
      </c>
      <c r="Q41" s="23">
        <v>662</v>
      </c>
      <c r="R41" s="23">
        <v>662</v>
      </c>
      <c r="S41" s="17" t="s">
        <v>19</v>
      </c>
      <c r="T41" s="17" t="str">
        <f>IF(ISERROR(VLOOKUP(B:B,'Shared Sites 2-18'!$A$2:$P$98,3,FALSE)),"",VLOOKUP(B:B,'Shared Sites 2-18'!$A$2:$P$98,3,FALSE))</f>
        <v/>
      </c>
      <c r="U41" s="17" t="str">
        <f>IF(ISERROR(VLOOKUP(B:B,'Shared Sites 2-18'!$A$2:$P$98,4,FALSE)),"",VLOOKUP(B:B,'Shared Sites 2-18'!$A$2:$P$98,4,FALSE))</f>
        <v/>
      </c>
      <c r="V41" s="17" t="str">
        <f>IF(ISERROR(VLOOKUP(B:B,'Shared Sites 2-18'!$A$2:$P$98,5,FALSE)),"",VLOOKUP(B:B,'Shared Sites 2-18'!$A$2:$P$98,5,FALSE))</f>
        <v/>
      </c>
      <c r="W41" s="17" t="str">
        <f>IF(ISERROR(VLOOKUP(B:B,'Shared Sites 2-18'!$A$2:$P$98,15,FALSE)),"",VLOOKUP(B:B,'Shared Sites 2-18'!$A$2:$P$98,15,FALSE))</f>
        <v/>
      </c>
      <c r="Y41" s="17" t="str">
        <f t="shared" si="1"/>
        <v>6034</v>
      </c>
      <c r="Z41" s="17">
        <v>6034</v>
      </c>
      <c r="AA41" s="402"/>
      <c r="AB41" s="420"/>
    </row>
    <row r="42" spans="1:29" ht="14.65" customHeight="1" x14ac:dyDescent="0.25">
      <c r="A42" s="16">
        <v>2315</v>
      </c>
      <c r="B42" s="16" t="s">
        <v>114</v>
      </c>
      <c r="C42" s="16" t="s">
        <v>115</v>
      </c>
      <c r="D42" s="16" t="s">
        <v>55</v>
      </c>
      <c r="E42" s="16" t="s">
        <v>50</v>
      </c>
      <c r="F42" s="17" t="s">
        <v>46</v>
      </c>
      <c r="G42" s="17" t="s">
        <v>46</v>
      </c>
      <c r="H42" s="17" t="s">
        <v>48</v>
      </c>
      <c r="I42" s="17" t="s">
        <v>48</v>
      </c>
      <c r="J42" s="17">
        <v>23</v>
      </c>
      <c r="K42" s="17">
        <v>0</v>
      </c>
      <c r="L42" s="17">
        <v>0</v>
      </c>
      <c r="M42" s="17">
        <v>11</v>
      </c>
      <c r="N42" s="17">
        <v>36</v>
      </c>
      <c r="O42" s="17">
        <v>24</v>
      </c>
      <c r="P42" s="23">
        <v>612</v>
      </c>
      <c r="Q42" s="23">
        <v>635</v>
      </c>
      <c r="R42" s="23">
        <v>706</v>
      </c>
      <c r="S42" s="17" t="s">
        <v>19</v>
      </c>
      <c r="T42" s="17" t="str">
        <f>IF(ISERROR(VLOOKUP(B:B,'Shared Sites 2-18'!$A$2:$P$98,3,FALSE)),"",VLOOKUP(B:B,'Shared Sites 2-18'!$A$2:$P$98,3,FALSE))</f>
        <v/>
      </c>
      <c r="U42" s="17" t="str">
        <f>IF(ISERROR(VLOOKUP(B:B,'Shared Sites 2-18'!$A$2:$P$98,4,FALSE)),"",VLOOKUP(B:B,'Shared Sites 2-18'!$A$2:$P$98,4,FALSE))</f>
        <v/>
      </c>
      <c r="V42" s="17" t="str">
        <f>IF(ISERROR(VLOOKUP(B:B,'Shared Sites 2-18'!$A$2:$P$98,5,FALSE)),"",VLOOKUP(B:B,'Shared Sites 2-18'!$A$2:$P$98,5,FALSE))</f>
        <v/>
      </c>
      <c r="W42" s="17" t="str">
        <f>IF(ISERROR(VLOOKUP(B:B,'Shared Sites 2-18'!$A$2:$P$98,15,FALSE)),"",VLOOKUP(B:B,'Shared Sites 2-18'!$A$2:$P$98,15,FALSE))</f>
        <v/>
      </c>
      <c r="Y42" s="17" t="str">
        <f t="shared" si="1"/>
        <v>6034</v>
      </c>
      <c r="Z42" s="17">
        <v>6034</v>
      </c>
      <c r="AA42" s="402"/>
      <c r="AB42" s="420"/>
    </row>
    <row r="43" spans="1:29" ht="14.65" customHeight="1" x14ac:dyDescent="0.25">
      <c r="A43" s="16">
        <v>2323</v>
      </c>
      <c r="B43" s="16" t="s">
        <v>116</v>
      </c>
      <c r="C43" s="16" t="s">
        <v>1425</v>
      </c>
      <c r="D43" s="16" t="s">
        <v>55</v>
      </c>
      <c r="E43" s="16" t="s">
        <v>50</v>
      </c>
      <c r="F43" s="17" t="s">
        <v>46</v>
      </c>
      <c r="G43" s="17" t="s">
        <v>46</v>
      </c>
      <c r="H43" s="17" t="s">
        <v>47</v>
      </c>
      <c r="I43" s="17" t="s">
        <v>47</v>
      </c>
      <c r="J43" s="17">
        <v>27</v>
      </c>
      <c r="K43" s="17">
        <v>0</v>
      </c>
      <c r="L43" s="17">
        <v>0</v>
      </c>
      <c r="M43" s="17">
        <v>10</v>
      </c>
      <c r="N43" s="17">
        <v>0</v>
      </c>
      <c r="O43" s="17">
        <v>24</v>
      </c>
      <c r="P43" s="23">
        <v>713</v>
      </c>
      <c r="Q43" s="23">
        <v>740</v>
      </c>
      <c r="R43" s="23">
        <v>774</v>
      </c>
      <c r="S43" s="17" t="s">
        <v>19</v>
      </c>
      <c r="T43" s="17" t="str">
        <f>IF(ISERROR(VLOOKUP(B:B,'Shared Sites 2-18'!$A$2:$P$98,3,FALSE)),"",VLOOKUP(B:B,'Shared Sites 2-18'!$A$2:$P$98,3,FALSE))</f>
        <v/>
      </c>
      <c r="U43" s="17" t="str">
        <f>IF(ISERROR(VLOOKUP(B:B,'Shared Sites 2-18'!$A$2:$P$98,4,FALSE)),"",VLOOKUP(B:B,'Shared Sites 2-18'!$A$2:$P$98,4,FALSE))</f>
        <v/>
      </c>
      <c r="V43" s="17" t="str">
        <f>IF(ISERROR(VLOOKUP(B:B,'Shared Sites 2-18'!$A$2:$P$98,5,FALSE)),"",VLOOKUP(B:B,'Shared Sites 2-18'!$A$2:$P$98,5,FALSE))</f>
        <v/>
      </c>
      <c r="W43" s="17" t="str">
        <f>IF(ISERROR(VLOOKUP(B:B,'Shared Sites 2-18'!$A$2:$P$98,15,FALSE)),"",VLOOKUP(B:B,'Shared Sites 2-18'!$A$2:$P$98,15,FALSE))</f>
        <v/>
      </c>
      <c r="Y43" s="17" t="str">
        <f t="shared" si="1"/>
        <v>6034</v>
      </c>
      <c r="Z43" s="17">
        <v>6034</v>
      </c>
      <c r="AA43" s="402"/>
      <c r="AB43" s="420"/>
    </row>
    <row r="44" spans="1:29" ht="14.65" customHeight="1" x14ac:dyDescent="0.25">
      <c r="A44" s="16">
        <v>2329</v>
      </c>
      <c r="B44" s="16" t="s">
        <v>117</v>
      </c>
      <c r="C44" s="16" t="s">
        <v>1426</v>
      </c>
      <c r="D44" s="16" t="s">
        <v>55</v>
      </c>
      <c r="E44" s="16" t="s">
        <v>50</v>
      </c>
      <c r="F44" s="17" t="s">
        <v>46</v>
      </c>
      <c r="G44" s="17" t="s">
        <v>46</v>
      </c>
      <c r="H44" s="17" t="s">
        <v>49</v>
      </c>
      <c r="I44" s="17" t="s">
        <v>49</v>
      </c>
      <c r="J44" s="17">
        <v>17</v>
      </c>
      <c r="K44" s="17">
        <v>0</v>
      </c>
      <c r="L44" s="17">
        <v>0</v>
      </c>
      <c r="M44" s="17">
        <v>6</v>
      </c>
      <c r="N44" s="17">
        <v>33</v>
      </c>
      <c r="O44" s="17">
        <v>16</v>
      </c>
      <c r="P44" s="23">
        <v>473</v>
      </c>
      <c r="Q44" s="23">
        <v>490</v>
      </c>
      <c r="R44" s="23">
        <v>545</v>
      </c>
      <c r="S44" s="17" t="s">
        <v>19</v>
      </c>
      <c r="T44" s="17" t="str">
        <f>IF(ISERROR(VLOOKUP(B:B,'Shared Sites 2-18'!$A$2:$P$98,3,FALSE)),"",VLOOKUP(B:B,'Shared Sites 2-18'!$A$2:$P$98,3,FALSE))</f>
        <v/>
      </c>
      <c r="U44" s="17" t="str">
        <f>IF(ISERROR(VLOOKUP(B:B,'Shared Sites 2-18'!$A$2:$P$98,4,FALSE)),"",VLOOKUP(B:B,'Shared Sites 2-18'!$A$2:$P$98,4,FALSE))</f>
        <v/>
      </c>
      <c r="V44" s="17" t="str">
        <f>IF(ISERROR(VLOOKUP(B:B,'Shared Sites 2-18'!$A$2:$P$98,5,FALSE)),"",VLOOKUP(B:B,'Shared Sites 2-18'!$A$2:$P$98,5,FALSE))</f>
        <v/>
      </c>
      <c r="W44" s="17" t="str">
        <f>IF(ISERROR(VLOOKUP(B:B,'Shared Sites 2-18'!$A$2:$P$98,15,FALSE)),"",VLOOKUP(B:B,'Shared Sites 2-18'!$A$2:$P$98,15,FALSE))</f>
        <v/>
      </c>
      <c r="Y44" s="17" t="str">
        <f t="shared" si="1"/>
        <v>6034</v>
      </c>
      <c r="Z44" s="17">
        <v>6034</v>
      </c>
      <c r="AA44" s="402"/>
      <c r="AB44" s="420"/>
    </row>
    <row r="45" spans="1:29" ht="14.65" customHeight="1" x14ac:dyDescent="0.25">
      <c r="A45" s="16">
        <v>2335</v>
      </c>
      <c r="B45" s="16" t="s">
        <v>118</v>
      </c>
      <c r="C45" s="16" t="s">
        <v>119</v>
      </c>
      <c r="D45" s="16" t="s">
        <v>55</v>
      </c>
      <c r="E45" s="16" t="s">
        <v>80</v>
      </c>
      <c r="F45" s="17" t="s">
        <v>102</v>
      </c>
      <c r="G45" s="17" t="s">
        <v>46</v>
      </c>
      <c r="H45" s="17" t="s">
        <v>47</v>
      </c>
      <c r="I45" s="17" t="s">
        <v>47</v>
      </c>
      <c r="J45" s="17">
        <v>11</v>
      </c>
      <c r="K45" s="17">
        <v>0</v>
      </c>
      <c r="L45" s="17">
        <v>0</v>
      </c>
      <c r="M45" s="17">
        <v>0</v>
      </c>
      <c r="N45" s="17">
        <v>0</v>
      </c>
      <c r="O45" s="17">
        <v>0</v>
      </c>
      <c r="P45" s="23">
        <v>557</v>
      </c>
      <c r="Q45" s="23">
        <v>568</v>
      </c>
      <c r="R45" s="23">
        <v>568</v>
      </c>
      <c r="S45" s="17" t="s">
        <v>19</v>
      </c>
      <c r="T45" s="17" t="str">
        <f>IF(ISERROR(VLOOKUP(B:B,'Shared Sites 2-18'!$A$2:$P$98,3,FALSE)),"",VLOOKUP(B:B,'Shared Sites 2-18'!$A$2:$P$98,3,FALSE))</f>
        <v/>
      </c>
      <c r="U45" s="17" t="str">
        <f>IF(ISERROR(VLOOKUP(B:B,'Shared Sites 2-18'!$A$2:$P$98,4,FALSE)),"",VLOOKUP(B:B,'Shared Sites 2-18'!$A$2:$P$98,4,FALSE))</f>
        <v/>
      </c>
      <c r="V45" s="17" t="str">
        <f>IF(ISERROR(VLOOKUP(B:B,'Shared Sites 2-18'!$A$2:$P$98,5,FALSE)),"",VLOOKUP(B:B,'Shared Sites 2-18'!$A$2:$P$98,5,FALSE))</f>
        <v/>
      </c>
      <c r="W45" s="17" t="str">
        <f>IF(ISERROR(VLOOKUP(B:B,'Shared Sites 2-18'!$A$2:$P$98,15,FALSE)),"",VLOOKUP(B:B,'Shared Sites 2-18'!$A$2:$P$98,15,FALSE))</f>
        <v/>
      </c>
      <c r="Y45" s="17" t="str">
        <f t="shared" si="1"/>
        <v>6034</v>
      </c>
      <c r="Z45" s="17">
        <v>6034</v>
      </c>
      <c r="AA45" s="402"/>
      <c r="AB45" s="420"/>
    </row>
    <row r="46" spans="1:29" ht="14.65" customHeight="1" x14ac:dyDescent="0.25">
      <c r="A46" s="16">
        <v>2342</v>
      </c>
      <c r="B46" s="16" t="s">
        <v>120</v>
      </c>
      <c r="C46" s="16" t="s">
        <v>1427</v>
      </c>
      <c r="D46" s="16" t="s">
        <v>55</v>
      </c>
      <c r="E46" s="16" t="s">
        <v>80</v>
      </c>
      <c r="F46" s="17" t="s">
        <v>46</v>
      </c>
      <c r="G46" s="17" t="s">
        <v>46</v>
      </c>
      <c r="H46" s="17" t="s">
        <v>51</v>
      </c>
      <c r="I46" s="17" t="s">
        <v>51</v>
      </c>
      <c r="J46" s="17">
        <v>0</v>
      </c>
      <c r="K46" s="17">
        <v>0</v>
      </c>
      <c r="L46" s="17">
        <v>0</v>
      </c>
      <c r="M46" s="17">
        <v>15</v>
      </c>
      <c r="N46" s="17">
        <v>0</v>
      </c>
      <c r="O46" s="17">
        <v>0</v>
      </c>
      <c r="P46" s="23">
        <v>343</v>
      </c>
      <c r="Q46" s="23">
        <v>343</v>
      </c>
      <c r="R46" s="23">
        <v>358</v>
      </c>
      <c r="S46" s="17" t="s">
        <v>19</v>
      </c>
      <c r="T46" s="17" t="str">
        <f>IF(ISERROR(VLOOKUP(B:B,'Shared Sites 2-18'!$A$2:$P$98,3,FALSE)),"",VLOOKUP(B:B,'Shared Sites 2-18'!$A$2:$P$98,3,FALSE))</f>
        <v/>
      </c>
      <c r="U46" s="17" t="str">
        <f>IF(ISERROR(VLOOKUP(B:B,'Shared Sites 2-18'!$A$2:$P$98,4,FALSE)),"",VLOOKUP(B:B,'Shared Sites 2-18'!$A$2:$P$98,4,FALSE))</f>
        <v/>
      </c>
      <c r="V46" s="17" t="str">
        <f>IF(ISERROR(VLOOKUP(B:B,'Shared Sites 2-18'!$A$2:$P$98,5,FALSE)),"",VLOOKUP(B:B,'Shared Sites 2-18'!$A$2:$P$98,5,FALSE))</f>
        <v/>
      </c>
      <c r="W46" s="17" t="str">
        <f>IF(ISERROR(VLOOKUP(B:B,'Shared Sites 2-18'!$A$2:$P$98,15,FALSE)),"",VLOOKUP(B:B,'Shared Sites 2-18'!$A$2:$P$98,15,FALSE))</f>
        <v/>
      </c>
      <c r="Y46" s="17" t="str">
        <f t="shared" si="1"/>
        <v>6034</v>
      </c>
      <c r="Z46" s="17">
        <v>6034</v>
      </c>
      <c r="AA46" s="402"/>
      <c r="AB46" s="420"/>
    </row>
    <row r="47" spans="1:29" ht="14.65" customHeight="1" x14ac:dyDescent="0.25">
      <c r="A47" s="420">
        <v>2369</v>
      </c>
      <c r="B47" s="420" t="s">
        <v>1090</v>
      </c>
      <c r="C47" s="420" t="s">
        <v>1091</v>
      </c>
      <c r="D47" s="420" t="s">
        <v>55</v>
      </c>
      <c r="E47" s="420" t="s">
        <v>50</v>
      </c>
      <c r="F47" s="399" t="s">
        <v>46</v>
      </c>
      <c r="G47" s="399" t="s">
        <v>46</v>
      </c>
      <c r="H47" s="399" t="s">
        <v>6</v>
      </c>
      <c r="I47" s="399" t="s">
        <v>6</v>
      </c>
      <c r="J47" s="399">
        <v>13</v>
      </c>
      <c r="K47" s="399">
        <v>0</v>
      </c>
      <c r="L47" s="399">
        <v>0</v>
      </c>
      <c r="M47" s="399">
        <v>0</v>
      </c>
      <c r="N47" s="399">
        <v>0</v>
      </c>
      <c r="O47" s="399">
        <v>0</v>
      </c>
      <c r="P47" s="421">
        <v>328</v>
      </c>
      <c r="Q47" s="421">
        <v>341</v>
      </c>
      <c r="R47" s="421">
        <v>341</v>
      </c>
      <c r="S47" s="399" t="s">
        <v>19</v>
      </c>
      <c r="T47" s="399">
        <f>IF(ISERROR(VLOOKUP(B:B,'Shared Sites 2-18'!$A$2:$P$98,3,FALSE)),"",VLOOKUP(B:B,'Shared Sites 2-18'!$A$2:$P$98,3,FALSE))</f>
        <v>19</v>
      </c>
      <c r="U47" s="399" t="str">
        <f>IF(ISERROR(VLOOKUP(B:B,'Shared Sites 2-18'!$A$2:$P$98,4,FALSE)),"",VLOOKUP(B:B,'Shared Sites 2-18'!$A$2:$P$98,4,FALSE))</f>
        <v>1773639</v>
      </c>
      <c r="V47" s="399" t="str">
        <f>IF(ISERROR(VLOOKUP(B:B,'Shared Sites 2-18'!$A$2:$P$98,5,FALSE)),"",VLOOKUP(B:B,'Shared Sites 2-18'!$A$2:$P$98,5,FALSE))</f>
        <v>RFK Comm Sch Wel Ctr</v>
      </c>
      <c r="W47" s="399">
        <f>IF(ISERROR(VLOOKUP(B:B,'Shared Sites 2-18'!$A$2:$P$98,15,FALSE)),"",VLOOKUP(B:B,'Shared Sites 2-18'!$A$2:$P$98,15,FALSE))</f>
        <v>9.0399999999999994E-2</v>
      </c>
      <c r="X47" s="399">
        <v>12068</v>
      </c>
      <c r="Y47" s="399">
        <f>ROUND(W47*X47,0)</f>
        <v>1091</v>
      </c>
      <c r="Z47" s="399">
        <v>1091</v>
      </c>
      <c r="AA47" s="402"/>
      <c r="AB47" s="420"/>
      <c r="AC47" s="420"/>
    </row>
    <row r="48" spans="1:29" ht="14.65" customHeight="1" x14ac:dyDescent="0.25">
      <c r="A48" s="16">
        <v>2372</v>
      </c>
      <c r="B48" s="16" t="s">
        <v>122</v>
      </c>
      <c r="C48" s="16" t="s">
        <v>123</v>
      </c>
      <c r="D48" s="16" t="s">
        <v>101</v>
      </c>
      <c r="E48" s="16" t="s">
        <v>50</v>
      </c>
      <c r="F48" s="17" t="s">
        <v>46</v>
      </c>
      <c r="G48" s="17" t="s">
        <v>102</v>
      </c>
      <c r="H48" s="17" t="s">
        <v>52</v>
      </c>
      <c r="I48" s="17" t="s">
        <v>52</v>
      </c>
      <c r="J48" s="17">
        <v>28</v>
      </c>
      <c r="K48" s="17">
        <v>26</v>
      </c>
      <c r="L48" s="17">
        <v>0</v>
      </c>
      <c r="M48" s="17">
        <v>23</v>
      </c>
      <c r="N48" s="17">
        <v>83</v>
      </c>
      <c r="O48" s="17">
        <v>0</v>
      </c>
      <c r="P48" s="23">
        <v>1202</v>
      </c>
      <c r="Q48" s="23">
        <v>1256</v>
      </c>
      <c r="R48" s="23">
        <v>1362</v>
      </c>
      <c r="S48" s="17" t="s">
        <v>20</v>
      </c>
      <c r="T48" s="17" t="str">
        <f>IF(ISERROR(VLOOKUP(B:B,'Shared Sites 2-18'!$A$2:$P$98,3,FALSE)),"",VLOOKUP(B:B,'Shared Sites 2-18'!$A$2:$P$98,3,FALSE))</f>
        <v/>
      </c>
      <c r="U48" s="17" t="str">
        <f>IF(ISERROR(VLOOKUP(B:B,'Shared Sites 2-18'!$A$2:$P$98,4,FALSE)),"",VLOOKUP(B:B,'Shared Sites 2-18'!$A$2:$P$98,4,FALSE))</f>
        <v/>
      </c>
      <c r="V48" s="17" t="str">
        <f>IF(ISERROR(VLOOKUP(B:B,'Shared Sites 2-18'!$A$2:$P$98,5,FALSE)),"",VLOOKUP(B:B,'Shared Sites 2-18'!$A$2:$P$98,5,FALSE))</f>
        <v/>
      </c>
      <c r="W48" s="17" t="str">
        <f>IF(ISERROR(VLOOKUP(B:B,'Shared Sites 2-18'!$A$2:$P$98,15,FALSE)),"",VLOOKUP(B:B,'Shared Sites 2-18'!$A$2:$P$98,15,FALSE))</f>
        <v/>
      </c>
      <c r="Y48" s="17" t="str">
        <f t="shared" ref="Y48:Y111" si="2">IF(S48="Elem","6034",IF(S48="Middle","9654",IF(S48="Senior","12068","")))</f>
        <v>9654</v>
      </c>
      <c r="Z48" s="17">
        <v>9654</v>
      </c>
      <c r="AA48" s="402"/>
      <c r="AB48" s="420"/>
    </row>
    <row r="49" spans="1:28" ht="14.65" customHeight="1" x14ac:dyDescent="0.25">
      <c r="A49" s="16">
        <v>2375</v>
      </c>
      <c r="B49" s="16" t="s">
        <v>124</v>
      </c>
      <c r="C49" s="16" t="s">
        <v>125</v>
      </c>
      <c r="D49" s="16" t="s">
        <v>55</v>
      </c>
      <c r="E49" s="16" t="s">
        <v>50</v>
      </c>
      <c r="F49" s="17" t="s">
        <v>46</v>
      </c>
      <c r="G49" s="17" t="s">
        <v>46</v>
      </c>
      <c r="H49" s="17" t="s">
        <v>52</v>
      </c>
      <c r="I49" s="17" t="s">
        <v>52</v>
      </c>
      <c r="J49" s="17">
        <v>39</v>
      </c>
      <c r="K49" s="17">
        <v>0</v>
      </c>
      <c r="L49" s="17">
        <v>0</v>
      </c>
      <c r="M49" s="17">
        <v>7</v>
      </c>
      <c r="N49" s="17">
        <v>38</v>
      </c>
      <c r="O49" s="17">
        <v>0</v>
      </c>
      <c r="P49" s="23">
        <v>737</v>
      </c>
      <c r="Q49" s="23">
        <v>776</v>
      </c>
      <c r="R49" s="23">
        <v>821</v>
      </c>
      <c r="S49" s="17" t="s">
        <v>19</v>
      </c>
      <c r="T49" s="17" t="str">
        <f>IF(ISERROR(VLOOKUP(B:B,'Shared Sites 2-18'!$A$2:$P$98,3,FALSE)),"",VLOOKUP(B:B,'Shared Sites 2-18'!$A$2:$P$98,3,FALSE))</f>
        <v/>
      </c>
      <c r="U49" s="17" t="str">
        <f>IF(ISERROR(VLOOKUP(B:B,'Shared Sites 2-18'!$A$2:$P$98,4,FALSE)),"",VLOOKUP(B:B,'Shared Sites 2-18'!$A$2:$P$98,4,FALSE))</f>
        <v/>
      </c>
      <c r="V49" s="17" t="str">
        <f>IF(ISERROR(VLOOKUP(B:B,'Shared Sites 2-18'!$A$2:$P$98,5,FALSE)),"",VLOOKUP(B:B,'Shared Sites 2-18'!$A$2:$P$98,5,FALSE))</f>
        <v/>
      </c>
      <c r="W49" s="17" t="str">
        <f>IF(ISERROR(VLOOKUP(B:B,'Shared Sites 2-18'!$A$2:$P$98,15,FALSE)),"",VLOOKUP(B:B,'Shared Sites 2-18'!$A$2:$P$98,15,FALSE))</f>
        <v/>
      </c>
      <c r="Y49" s="17" t="str">
        <f t="shared" si="2"/>
        <v>6034</v>
      </c>
      <c r="Z49" s="17">
        <v>6034</v>
      </c>
      <c r="AA49" s="402"/>
      <c r="AB49" s="420"/>
    </row>
    <row r="50" spans="1:28" ht="14.65" customHeight="1" x14ac:dyDescent="0.25">
      <c r="A50" s="16">
        <v>2378</v>
      </c>
      <c r="B50" s="16" t="s">
        <v>126</v>
      </c>
      <c r="C50" s="16" t="s">
        <v>127</v>
      </c>
      <c r="D50" s="16" t="s">
        <v>55</v>
      </c>
      <c r="E50" s="16" t="s">
        <v>50</v>
      </c>
      <c r="F50" s="17" t="s">
        <v>46</v>
      </c>
      <c r="G50" s="17" t="s">
        <v>46</v>
      </c>
      <c r="H50" s="17" t="s">
        <v>52</v>
      </c>
      <c r="I50" s="17" t="s">
        <v>52</v>
      </c>
      <c r="J50" s="17">
        <v>14</v>
      </c>
      <c r="K50" s="17">
        <v>0</v>
      </c>
      <c r="L50" s="17">
        <v>0</v>
      </c>
      <c r="M50" s="17">
        <v>10</v>
      </c>
      <c r="N50" s="17">
        <v>0</v>
      </c>
      <c r="O50" s="17">
        <v>22</v>
      </c>
      <c r="P50" s="23">
        <v>915</v>
      </c>
      <c r="Q50" s="23">
        <v>929</v>
      </c>
      <c r="R50" s="23">
        <v>961</v>
      </c>
      <c r="S50" s="17" t="s">
        <v>19</v>
      </c>
      <c r="T50" s="17" t="str">
        <f>IF(ISERROR(VLOOKUP(B:B,'Shared Sites 2-18'!$A$2:$P$98,3,FALSE)),"",VLOOKUP(B:B,'Shared Sites 2-18'!$A$2:$P$98,3,FALSE))</f>
        <v/>
      </c>
      <c r="U50" s="17" t="str">
        <f>IF(ISERROR(VLOOKUP(B:B,'Shared Sites 2-18'!$A$2:$P$98,4,FALSE)),"",VLOOKUP(B:B,'Shared Sites 2-18'!$A$2:$P$98,4,FALSE))</f>
        <v/>
      </c>
      <c r="V50" s="17" t="str">
        <f>IF(ISERROR(VLOOKUP(B:B,'Shared Sites 2-18'!$A$2:$P$98,5,FALSE)),"",VLOOKUP(B:B,'Shared Sites 2-18'!$A$2:$P$98,5,FALSE))</f>
        <v/>
      </c>
      <c r="W50" s="17" t="str">
        <f>IF(ISERROR(VLOOKUP(B:B,'Shared Sites 2-18'!$A$2:$P$98,15,FALSE)),"",VLOOKUP(B:B,'Shared Sites 2-18'!$A$2:$P$98,15,FALSE))</f>
        <v/>
      </c>
      <c r="Y50" s="17" t="str">
        <f t="shared" si="2"/>
        <v>6034</v>
      </c>
      <c r="Z50" s="17">
        <v>6034</v>
      </c>
      <c r="AA50" s="402"/>
      <c r="AB50" s="420"/>
    </row>
    <row r="51" spans="1:28" ht="14.65" customHeight="1" x14ac:dyDescent="0.25">
      <c r="A51" s="16">
        <v>2381</v>
      </c>
      <c r="B51" s="16" t="s">
        <v>128</v>
      </c>
      <c r="C51" s="16" t="s">
        <v>129</v>
      </c>
      <c r="D51" s="16" t="s">
        <v>55</v>
      </c>
      <c r="E51" s="16" t="s">
        <v>50</v>
      </c>
      <c r="F51" s="17" t="s">
        <v>46</v>
      </c>
      <c r="G51" s="17" t="s">
        <v>46</v>
      </c>
      <c r="H51" s="17" t="s">
        <v>52</v>
      </c>
      <c r="I51" s="17" t="s">
        <v>52</v>
      </c>
      <c r="J51" s="17">
        <v>22</v>
      </c>
      <c r="K51" s="17">
        <v>0</v>
      </c>
      <c r="L51" s="17">
        <v>0</v>
      </c>
      <c r="M51" s="17">
        <v>0</v>
      </c>
      <c r="N51" s="17">
        <v>0</v>
      </c>
      <c r="O51" s="17">
        <v>22</v>
      </c>
      <c r="P51" s="23">
        <v>437</v>
      </c>
      <c r="Q51" s="23">
        <v>459</v>
      </c>
      <c r="R51" s="23">
        <v>481</v>
      </c>
      <c r="S51" s="17" t="s">
        <v>19</v>
      </c>
      <c r="T51" s="17" t="str">
        <f>IF(ISERROR(VLOOKUP(B:B,'Shared Sites 2-18'!$A$2:$P$98,3,FALSE)),"",VLOOKUP(B:B,'Shared Sites 2-18'!$A$2:$P$98,3,FALSE))</f>
        <v/>
      </c>
      <c r="U51" s="17" t="str">
        <f>IF(ISERROR(VLOOKUP(B:B,'Shared Sites 2-18'!$A$2:$P$98,4,FALSE)),"",VLOOKUP(B:B,'Shared Sites 2-18'!$A$2:$P$98,4,FALSE))</f>
        <v/>
      </c>
      <c r="V51" s="17" t="str">
        <f>IF(ISERROR(VLOOKUP(B:B,'Shared Sites 2-18'!$A$2:$P$98,5,FALSE)),"",VLOOKUP(B:B,'Shared Sites 2-18'!$A$2:$P$98,5,FALSE))</f>
        <v/>
      </c>
      <c r="W51" s="17" t="str">
        <f>IF(ISERROR(VLOOKUP(B:B,'Shared Sites 2-18'!$A$2:$P$98,15,FALSE)),"",VLOOKUP(B:B,'Shared Sites 2-18'!$A$2:$P$98,15,FALSE))</f>
        <v/>
      </c>
      <c r="Y51" s="17" t="str">
        <f t="shared" si="2"/>
        <v>6034</v>
      </c>
      <c r="Z51" s="17">
        <v>6034</v>
      </c>
      <c r="AA51" s="402"/>
      <c r="AB51" s="420"/>
    </row>
    <row r="52" spans="1:28" ht="14.65" customHeight="1" x14ac:dyDescent="0.25">
      <c r="A52" s="16">
        <v>2383</v>
      </c>
      <c r="B52" s="16" t="s">
        <v>130</v>
      </c>
      <c r="C52" s="16" t="s">
        <v>131</v>
      </c>
      <c r="D52" s="16" t="s">
        <v>55</v>
      </c>
      <c r="E52" s="16" t="s">
        <v>50</v>
      </c>
      <c r="F52" s="17" t="s">
        <v>46</v>
      </c>
      <c r="G52" s="17" t="s">
        <v>46</v>
      </c>
      <c r="H52" s="17" t="s">
        <v>6</v>
      </c>
      <c r="I52" s="17" t="s">
        <v>6</v>
      </c>
      <c r="J52" s="17">
        <v>45</v>
      </c>
      <c r="K52" s="17">
        <v>0</v>
      </c>
      <c r="L52" s="17">
        <v>0</v>
      </c>
      <c r="M52" s="17">
        <v>8</v>
      </c>
      <c r="N52" s="17">
        <v>0</v>
      </c>
      <c r="O52" s="17">
        <v>24</v>
      </c>
      <c r="P52" s="23">
        <v>738</v>
      </c>
      <c r="Q52" s="23">
        <v>783</v>
      </c>
      <c r="R52" s="23">
        <v>815</v>
      </c>
      <c r="S52" s="17" t="s">
        <v>19</v>
      </c>
      <c r="T52" s="17" t="str">
        <f>IF(ISERROR(VLOOKUP(B:B,'Shared Sites 2-18'!$A$2:$P$98,3,FALSE)),"",VLOOKUP(B:B,'Shared Sites 2-18'!$A$2:$P$98,3,FALSE))</f>
        <v/>
      </c>
      <c r="U52" s="17" t="str">
        <f>IF(ISERROR(VLOOKUP(B:B,'Shared Sites 2-18'!$A$2:$P$98,4,FALSE)),"",VLOOKUP(B:B,'Shared Sites 2-18'!$A$2:$P$98,4,FALSE))</f>
        <v/>
      </c>
      <c r="V52" s="17" t="str">
        <f>IF(ISERROR(VLOOKUP(B:B,'Shared Sites 2-18'!$A$2:$P$98,5,FALSE)),"",VLOOKUP(B:B,'Shared Sites 2-18'!$A$2:$P$98,5,FALSE))</f>
        <v/>
      </c>
      <c r="W52" s="17" t="str">
        <f>IF(ISERROR(VLOOKUP(B:B,'Shared Sites 2-18'!$A$2:$P$98,15,FALSE)),"",VLOOKUP(B:B,'Shared Sites 2-18'!$A$2:$P$98,15,FALSE))</f>
        <v/>
      </c>
      <c r="Y52" s="17" t="str">
        <f t="shared" si="2"/>
        <v>6034</v>
      </c>
      <c r="Z52" s="17">
        <v>6034</v>
      </c>
      <c r="AA52" s="402"/>
      <c r="AB52" s="420"/>
    </row>
    <row r="53" spans="1:28" ht="14.65" customHeight="1" x14ac:dyDescent="0.25">
      <c r="A53" s="16">
        <v>2384</v>
      </c>
      <c r="B53" s="16" t="s">
        <v>132</v>
      </c>
      <c r="C53" s="16" t="s">
        <v>133</v>
      </c>
      <c r="D53" s="16" t="s">
        <v>55</v>
      </c>
      <c r="E53" s="16" t="s">
        <v>50</v>
      </c>
      <c r="F53" s="17" t="s">
        <v>46</v>
      </c>
      <c r="G53" s="17" t="s">
        <v>46</v>
      </c>
      <c r="H53" s="17" t="s">
        <v>6</v>
      </c>
      <c r="I53" s="17" t="s">
        <v>6</v>
      </c>
      <c r="J53" s="17">
        <v>58</v>
      </c>
      <c r="K53" s="17">
        <v>0</v>
      </c>
      <c r="L53" s="17">
        <v>0</v>
      </c>
      <c r="M53" s="17">
        <v>18</v>
      </c>
      <c r="N53" s="17">
        <v>0</v>
      </c>
      <c r="O53" s="17">
        <v>21</v>
      </c>
      <c r="P53" s="23">
        <v>624</v>
      </c>
      <c r="Q53" s="23">
        <v>682</v>
      </c>
      <c r="R53" s="23">
        <v>721</v>
      </c>
      <c r="S53" s="17" t="s">
        <v>19</v>
      </c>
      <c r="T53" s="17" t="str">
        <f>IF(ISERROR(VLOOKUP(B:B,'Shared Sites 2-18'!$A$2:$P$98,3,FALSE)),"",VLOOKUP(B:B,'Shared Sites 2-18'!$A$2:$P$98,3,FALSE))</f>
        <v/>
      </c>
      <c r="U53" s="17" t="str">
        <f>IF(ISERROR(VLOOKUP(B:B,'Shared Sites 2-18'!$A$2:$P$98,4,FALSE)),"",VLOOKUP(B:B,'Shared Sites 2-18'!$A$2:$P$98,4,FALSE))</f>
        <v/>
      </c>
      <c r="V53" s="17" t="str">
        <f>IF(ISERROR(VLOOKUP(B:B,'Shared Sites 2-18'!$A$2:$P$98,5,FALSE)),"",VLOOKUP(B:B,'Shared Sites 2-18'!$A$2:$P$98,5,FALSE))</f>
        <v/>
      </c>
      <c r="W53" s="17" t="str">
        <f>IF(ISERROR(VLOOKUP(B:B,'Shared Sites 2-18'!$A$2:$P$98,15,FALSE)),"",VLOOKUP(B:B,'Shared Sites 2-18'!$A$2:$P$98,15,FALSE))</f>
        <v/>
      </c>
      <c r="Y53" s="17" t="str">
        <f t="shared" si="2"/>
        <v>6034</v>
      </c>
      <c r="Z53" s="17">
        <v>6034</v>
      </c>
      <c r="AA53" s="402"/>
      <c r="AB53" s="420"/>
    </row>
    <row r="54" spans="1:28" ht="14.65" customHeight="1" x14ac:dyDescent="0.25">
      <c r="A54" s="16">
        <v>2385</v>
      </c>
      <c r="B54" s="16" t="s">
        <v>134</v>
      </c>
      <c r="C54" s="16" t="s">
        <v>135</v>
      </c>
      <c r="D54" s="16" t="s">
        <v>55</v>
      </c>
      <c r="E54" s="16" t="s">
        <v>50</v>
      </c>
      <c r="F54" s="17" t="s">
        <v>46</v>
      </c>
      <c r="G54" s="17" t="s">
        <v>46</v>
      </c>
      <c r="H54" s="17" t="s">
        <v>6</v>
      </c>
      <c r="I54" s="17" t="s">
        <v>6</v>
      </c>
      <c r="J54" s="17">
        <v>0</v>
      </c>
      <c r="K54" s="17">
        <v>0</v>
      </c>
      <c r="L54" s="17">
        <v>0</v>
      </c>
      <c r="M54" s="17">
        <v>0</v>
      </c>
      <c r="N54" s="17">
        <v>0</v>
      </c>
      <c r="O54" s="17">
        <v>0</v>
      </c>
      <c r="P54" s="23">
        <v>522</v>
      </c>
      <c r="Q54" s="23">
        <v>522</v>
      </c>
      <c r="R54" s="23">
        <v>522</v>
      </c>
      <c r="S54" s="17" t="s">
        <v>19</v>
      </c>
      <c r="T54" s="17" t="str">
        <f>IF(ISERROR(VLOOKUP(B:B,'Shared Sites 2-18'!$A$2:$P$98,3,FALSE)),"",VLOOKUP(B:B,'Shared Sites 2-18'!$A$2:$P$98,3,FALSE))</f>
        <v/>
      </c>
      <c r="U54" s="17" t="str">
        <f>IF(ISERROR(VLOOKUP(B:B,'Shared Sites 2-18'!$A$2:$P$98,4,FALSE)),"",VLOOKUP(B:B,'Shared Sites 2-18'!$A$2:$P$98,4,FALSE))</f>
        <v/>
      </c>
      <c r="V54" s="17" t="str">
        <f>IF(ISERROR(VLOOKUP(B:B,'Shared Sites 2-18'!$A$2:$P$98,5,FALSE)),"",VLOOKUP(B:B,'Shared Sites 2-18'!$A$2:$P$98,5,FALSE))</f>
        <v/>
      </c>
      <c r="W54" s="17" t="str">
        <f>IF(ISERROR(VLOOKUP(B:B,'Shared Sites 2-18'!$A$2:$P$98,15,FALSE)),"",VLOOKUP(B:B,'Shared Sites 2-18'!$A$2:$P$98,15,FALSE))</f>
        <v/>
      </c>
      <c r="Y54" s="17" t="str">
        <f t="shared" si="2"/>
        <v>6034</v>
      </c>
      <c r="Z54" s="17">
        <v>6034</v>
      </c>
      <c r="AA54" s="402"/>
      <c r="AB54" s="420"/>
    </row>
    <row r="55" spans="1:28" ht="14.65" customHeight="1" x14ac:dyDescent="0.25">
      <c r="A55" s="16">
        <v>2386</v>
      </c>
      <c r="B55" s="16" t="s">
        <v>136</v>
      </c>
      <c r="C55" s="16" t="s">
        <v>137</v>
      </c>
      <c r="D55" s="16" t="s">
        <v>55</v>
      </c>
      <c r="E55" s="16" t="s">
        <v>50</v>
      </c>
      <c r="F55" s="17" t="s">
        <v>46</v>
      </c>
      <c r="G55" s="17" t="s">
        <v>46</v>
      </c>
      <c r="H55" s="17" t="s">
        <v>6</v>
      </c>
      <c r="I55" s="17" t="s">
        <v>6</v>
      </c>
      <c r="J55" s="17">
        <v>37</v>
      </c>
      <c r="K55" s="17">
        <v>0</v>
      </c>
      <c r="L55" s="17">
        <v>0</v>
      </c>
      <c r="M55" s="17">
        <v>14</v>
      </c>
      <c r="N55" s="17">
        <v>0</v>
      </c>
      <c r="O55" s="17">
        <v>48</v>
      </c>
      <c r="P55" s="23">
        <v>681</v>
      </c>
      <c r="Q55" s="23">
        <v>718</v>
      </c>
      <c r="R55" s="23">
        <v>780</v>
      </c>
      <c r="S55" s="17" t="s">
        <v>19</v>
      </c>
      <c r="T55" s="17" t="str">
        <f>IF(ISERROR(VLOOKUP(B:B,'Shared Sites 2-18'!$A$2:$P$98,3,FALSE)),"",VLOOKUP(B:B,'Shared Sites 2-18'!$A$2:$P$98,3,FALSE))</f>
        <v/>
      </c>
      <c r="U55" s="17" t="str">
        <f>IF(ISERROR(VLOOKUP(B:B,'Shared Sites 2-18'!$A$2:$P$98,4,FALSE)),"",VLOOKUP(B:B,'Shared Sites 2-18'!$A$2:$P$98,4,FALSE))</f>
        <v/>
      </c>
      <c r="V55" s="17" t="str">
        <f>IF(ISERROR(VLOOKUP(B:B,'Shared Sites 2-18'!$A$2:$P$98,5,FALSE)),"",VLOOKUP(B:B,'Shared Sites 2-18'!$A$2:$P$98,5,FALSE))</f>
        <v/>
      </c>
      <c r="W55" s="17" t="str">
        <f>IF(ISERROR(VLOOKUP(B:B,'Shared Sites 2-18'!$A$2:$P$98,15,FALSE)),"",VLOOKUP(B:B,'Shared Sites 2-18'!$A$2:$P$98,15,FALSE))</f>
        <v/>
      </c>
      <c r="Y55" s="17" t="str">
        <f t="shared" si="2"/>
        <v>6034</v>
      </c>
      <c r="Z55" s="17">
        <v>6034</v>
      </c>
      <c r="AA55" s="402"/>
      <c r="AB55" s="420"/>
    </row>
    <row r="56" spans="1:28" ht="14.65" customHeight="1" x14ac:dyDescent="0.25">
      <c r="A56" s="16">
        <v>2391</v>
      </c>
      <c r="B56" s="16" t="s">
        <v>138</v>
      </c>
      <c r="C56" s="16" t="s">
        <v>1428</v>
      </c>
      <c r="D56" s="16" t="s">
        <v>55</v>
      </c>
      <c r="E56" s="16" t="s">
        <v>50</v>
      </c>
      <c r="F56" s="17" t="s">
        <v>46</v>
      </c>
      <c r="G56" s="17" t="s">
        <v>46</v>
      </c>
      <c r="H56" s="17" t="s">
        <v>52</v>
      </c>
      <c r="I56" s="17" t="s">
        <v>52</v>
      </c>
      <c r="J56" s="17">
        <v>7</v>
      </c>
      <c r="K56" s="17">
        <v>0</v>
      </c>
      <c r="L56" s="17">
        <v>0</v>
      </c>
      <c r="M56" s="17">
        <v>0</v>
      </c>
      <c r="N56" s="17">
        <v>44</v>
      </c>
      <c r="O56" s="17">
        <v>0</v>
      </c>
      <c r="P56" s="23">
        <v>376</v>
      </c>
      <c r="Q56" s="23">
        <v>383</v>
      </c>
      <c r="R56" s="23">
        <v>427</v>
      </c>
      <c r="S56" s="17" t="s">
        <v>19</v>
      </c>
      <c r="T56" s="17" t="str">
        <f>IF(ISERROR(VLOOKUP(B:B,'Shared Sites 2-18'!$A$2:$P$98,3,FALSE)),"",VLOOKUP(B:B,'Shared Sites 2-18'!$A$2:$P$98,3,FALSE))</f>
        <v/>
      </c>
      <c r="U56" s="17" t="str">
        <f>IF(ISERROR(VLOOKUP(B:B,'Shared Sites 2-18'!$A$2:$P$98,4,FALSE)),"",VLOOKUP(B:B,'Shared Sites 2-18'!$A$2:$P$98,4,FALSE))</f>
        <v/>
      </c>
      <c r="V56" s="17" t="str">
        <f>IF(ISERROR(VLOOKUP(B:B,'Shared Sites 2-18'!$A$2:$P$98,5,FALSE)),"",VLOOKUP(B:B,'Shared Sites 2-18'!$A$2:$P$98,5,FALSE))</f>
        <v/>
      </c>
      <c r="W56" s="17" t="str">
        <f>IF(ISERROR(VLOOKUP(B:B,'Shared Sites 2-18'!$A$2:$P$98,15,FALSE)),"",VLOOKUP(B:B,'Shared Sites 2-18'!$A$2:$P$98,15,FALSE))</f>
        <v/>
      </c>
      <c r="Y56" s="17" t="str">
        <f t="shared" si="2"/>
        <v>6034</v>
      </c>
      <c r="Z56" s="17">
        <v>6034</v>
      </c>
      <c r="AA56" s="402"/>
      <c r="AB56" s="420"/>
    </row>
    <row r="57" spans="1:28" ht="14.65" customHeight="1" x14ac:dyDescent="0.25">
      <c r="A57" s="16">
        <v>2392</v>
      </c>
      <c r="B57" s="16" t="s">
        <v>139</v>
      </c>
      <c r="C57" s="16" t="s">
        <v>140</v>
      </c>
      <c r="D57" s="16" t="s">
        <v>141</v>
      </c>
      <c r="E57" s="16" t="s">
        <v>50</v>
      </c>
      <c r="F57" s="17" t="s">
        <v>46</v>
      </c>
      <c r="G57" s="17" t="s">
        <v>46</v>
      </c>
      <c r="H57" s="17" t="s">
        <v>6</v>
      </c>
      <c r="I57" s="17" t="s">
        <v>6</v>
      </c>
      <c r="J57" s="17">
        <v>0</v>
      </c>
      <c r="K57" s="17">
        <v>0</v>
      </c>
      <c r="L57" s="17">
        <v>0</v>
      </c>
      <c r="M57" s="17">
        <v>22</v>
      </c>
      <c r="N57" s="17">
        <v>0</v>
      </c>
      <c r="O57" s="17">
        <v>42</v>
      </c>
      <c r="P57" s="23">
        <v>146</v>
      </c>
      <c r="Q57" s="23">
        <v>146</v>
      </c>
      <c r="R57" s="23">
        <v>210</v>
      </c>
      <c r="S57" s="17" t="s">
        <v>19</v>
      </c>
      <c r="T57" s="17" t="str">
        <f>IF(ISERROR(VLOOKUP(B:B,'Shared Sites 2-18'!$A$2:$P$98,3,FALSE)),"",VLOOKUP(B:B,'Shared Sites 2-18'!$A$2:$P$98,3,FALSE))</f>
        <v/>
      </c>
      <c r="U57" s="17" t="str">
        <f>IF(ISERROR(VLOOKUP(B:B,'Shared Sites 2-18'!$A$2:$P$98,4,FALSE)),"",VLOOKUP(B:B,'Shared Sites 2-18'!$A$2:$P$98,4,FALSE))</f>
        <v/>
      </c>
      <c r="V57" s="17" t="str">
        <f>IF(ISERROR(VLOOKUP(B:B,'Shared Sites 2-18'!$A$2:$P$98,5,FALSE)),"",VLOOKUP(B:B,'Shared Sites 2-18'!$A$2:$P$98,5,FALSE))</f>
        <v/>
      </c>
      <c r="W57" s="17" t="str">
        <f>IF(ISERROR(VLOOKUP(B:B,'Shared Sites 2-18'!$A$2:$P$98,15,FALSE)),"",VLOOKUP(B:B,'Shared Sites 2-18'!$A$2:$P$98,15,FALSE))</f>
        <v/>
      </c>
      <c r="Y57" s="17" t="str">
        <f t="shared" si="2"/>
        <v>6034</v>
      </c>
      <c r="Z57" s="17">
        <v>6034</v>
      </c>
      <c r="AA57" s="402"/>
      <c r="AB57" s="420"/>
    </row>
    <row r="58" spans="1:28" ht="14.65" customHeight="1" x14ac:dyDescent="0.25">
      <c r="A58" s="16">
        <v>2393</v>
      </c>
      <c r="B58" s="16" t="s">
        <v>142</v>
      </c>
      <c r="C58" s="16" t="s">
        <v>143</v>
      </c>
      <c r="D58" s="16" t="s">
        <v>141</v>
      </c>
      <c r="E58" s="16" t="s">
        <v>50</v>
      </c>
      <c r="F58" s="17" t="s">
        <v>46</v>
      </c>
      <c r="G58" s="17" t="s">
        <v>46</v>
      </c>
      <c r="H58" s="17" t="s">
        <v>6</v>
      </c>
      <c r="I58" s="17" t="s">
        <v>6</v>
      </c>
      <c r="J58" s="17">
        <v>11</v>
      </c>
      <c r="K58" s="17">
        <v>0</v>
      </c>
      <c r="L58" s="17">
        <v>0</v>
      </c>
      <c r="M58" s="17">
        <v>41</v>
      </c>
      <c r="N58" s="17">
        <v>0</v>
      </c>
      <c r="O58" s="17">
        <v>23</v>
      </c>
      <c r="P58" s="23">
        <v>175</v>
      </c>
      <c r="Q58" s="23">
        <v>186</v>
      </c>
      <c r="R58" s="23">
        <v>250</v>
      </c>
      <c r="S58" s="17" t="s">
        <v>19</v>
      </c>
      <c r="T58" s="17" t="str">
        <f>IF(ISERROR(VLOOKUP(B:B,'Shared Sites 2-18'!$A$2:$P$98,3,FALSE)),"",VLOOKUP(B:B,'Shared Sites 2-18'!$A$2:$P$98,3,FALSE))</f>
        <v/>
      </c>
      <c r="U58" s="17" t="str">
        <f>IF(ISERROR(VLOOKUP(B:B,'Shared Sites 2-18'!$A$2:$P$98,4,FALSE)),"",VLOOKUP(B:B,'Shared Sites 2-18'!$A$2:$P$98,4,FALSE))</f>
        <v/>
      </c>
      <c r="V58" s="17" t="str">
        <f>IF(ISERROR(VLOOKUP(B:B,'Shared Sites 2-18'!$A$2:$P$98,5,FALSE)),"",VLOOKUP(B:B,'Shared Sites 2-18'!$A$2:$P$98,5,FALSE))</f>
        <v/>
      </c>
      <c r="W58" s="17" t="str">
        <f>IF(ISERROR(VLOOKUP(B:B,'Shared Sites 2-18'!$A$2:$P$98,15,FALSE)),"",VLOOKUP(B:B,'Shared Sites 2-18'!$A$2:$P$98,15,FALSE))</f>
        <v/>
      </c>
      <c r="Y58" s="17" t="str">
        <f t="shared" si="2"/>
        <v>6034</v>
      </c>
      <c r="Z58" s="17">
        <v>6034</v>
      </c>
      <c r="AA58" s="402"/>
      <c r="AB58" s="420"/>
    </row>
    <row r="59" spans="1:28" ht="14.65" customHeight="1" x14ac:dyDescent="0.25">
      <c r="A59" s="16">
        <v>2397</v>
      </c>
      <c r="B59" s="16" t="s">
        <v>144</v>
      </c>
      <c r="C59" s="16" t="s">
        <v>145</v>
      </c>
      <c r="D59" s="16" t="s">
        <v>55</v>
      </c>
      <c r="E59" s="16" t="s">
        <v>50</v>
      </c>
      <c r="F59" s="17" t="s">
        <v>46</v>
      </c>
      <c r="G59" s="17" t="s">
        <v>46</v>
      </c>
      <c r="H59" s="17" t="s">
        <v>52</v>
      </c>
      <c r="I59" s="17" t="s">
        <v>52</v>
      </c>
      <c r="J59" s="17">
        <v>55</v>
      </c>
      <c r="K59" s="17">
        <v>0</v>
      </c>
      <c r="L59" s="17">
        <v>0</v>
      </c>
      <c r="M59" s="17">
        <v>7</v>
      </c>
      <c r="N59" s="17">
        <v>0</v>
      </c>
      <c r="O59" s="17">
        <v>23</v>
      </c>
      <c r="P59" s="23">
        <v>630</v>
      </c>
      <c r="Q59" s="23">
        <v>685</v>
      </c>
      <c r="R59" s="23">
        <v>715</v>
      </c>
      <c r="S59" s="17" t="s">
        <v>19</v>
      </c>
      <c r="T59" s="17" t="str">
        <f>IF(ISERROR(VLOOKUP(B:B,'Shared Sites 2-18'!$A$2:$P$98,3,FALSE)),"",VLOOKUP(B:B,'Shared Sites 2-18'!$A$2:$P$98,3,FALSE))</f>
        <v/>
      </c>
      <c r="U59" s="17" t="str">
        <f>IF(ISERROR(VLOOKUP(B:B,'Shared Sites 2-18'!$A$2:$P$98,4,FALSE)),"",VLOOKUP(B:B,'Shared Sites 2-18'!$A$2:$P$98,4,FALSE))</f>
        <v/>
      </c>
      <c r="V59" s="17" t="str">
        <f>IF(ISERROR(VLOOKUP(B:B,'Shared Sites 2-18'!$A$2:$P$98,5,FALSE)),"",VLOOKUP(B:B,'Shared Sites 2-18'!$A$2:$P$98,5,FALSE))</f>
        <v/>
      </c>
      <c r="W59" s="17" t="str">
        <f>IF(ISERROR(VLOOKUP(B:B,'Shared Sites 2-18'!$A$2:$P$98,15,FALSE)),"",VLOOKUP(B:B,'Shared Sites 2-18'!$A$2:$P$98,15,FALSE))</f>
        <v/>
      </c>
      <c r="Y59" s="17" t="str">
        <f t="shared" si="2"/>
        <v>6034</v>
      </c>
      <c r="Z59" s="17">
        <v>6034</v>
      </c>
      <c r="AA59" s="402"/>
      <c r="AB59" s="420"/>
    </row>
    <row r="60" spans="1:28" ht="14.65" customHeight="1" x14ac:dyDescent="0.25">
      <c r="A60" s="16">
        <v>2438</v>
      </c>
      <c r="B60" s="16" t="s">
        <v>146</v>
      </c>
      <c r="C60" s="16" t="s">
        <v>1429</v>
      </c>
      <c r="D60" s="16" t="s">
        <v>55</v>
      </c>
      <c r="E60" s="16" t="s">
        <v>50</v>
      </c>
      <c r="F60" s="17" t="s">
        <v>46</v>
      </c>
      <c r="G60" s="17" t="s">
        <v>46</v>
      </c>
      <c r="H60" s="17" t="s">
        <v>47</v>
      </c>
      <c r="I60" s="17" t="s">
        <v>47</v>
      </c>
      <c r="J60" s="17">
        <v>11</v>
      </c>
      <c r="K60" s="17">
        <v>0</v>
      </c>
      <c r="L60" s="17">
        <v>0</v>
      </c>
      <c r="M60" s="17">
        <v>13</v>
      </c>
      <c r="N60" s="17">
        <v>0</v>
      </c>
      <c r="O60" s="17">
        <v>24</v>
      </c>
      <c r="P60" s="23">
        <v>347</v>
      </c>
      <c r="Q60" s="23">
        <v>358</v>
      </c>
      <c r="R60" s="23">
        <v>395</v>
      </c>
      <c r="S60" s="17" t="s">
        <v>19</v>
      </c>
      <c r="T60" s="17" t="str">
        <f>IF(ISERROR(VLOOKUP(B:B,'Shared Sites 2-18'!$A$2:$P$98,3,FALSE)),"",VLOOKUP(B:B,'Shared Sites 2-18'!$A$2:$P$98,3,FALSE))</f>
        <v/>
      </c>
      <c r="U60" s="17" t="str">
        <f>IF(ISERROR(VLOOKUP(B:B,'Shared Sites 2-18'!$A$2:$P$98,4,FALSE)),"",VLOOKUP(B:B,'Shared Sites 2-18'!$A$2:$P$98,4,FALSE))</f>
        <v/>
      </c>
      <c r="V60" s="17" t="str">
        <f>IF(ISERROR(VLOOKUP(B:B,'Shared Sites 2-18'!$A$2:$P$98,5,FALSE)),"",VLOOKUP(B:B,'Shared Sites 2-18'!$A$2:$P$98,5,FALSE))</f>
        <v/>
      </c>
      <c r="W60" s="17" t="str">
        <f>IF(ISERROR(VLOOKUP(B:B,'Shared Sites 2-18'!$A$2:$P$98,15,FALSE)),"",VLOOKUP(B:B,'Shared Sites 2-18'!$A$2:$P$98,15,FALSE))</f>
        <v/>
      </c>
      <c r="Y60" s="17" t="str">
        <f t="shared" si="2"/>
        <v>6034</v>
      </c>
      <c r="Z60" s="17">
        <v>6034</v>
      </c>
      <c r="AA60" s="402"/>
      <c r="AB60" s="420"/>
    </row>
    <row r="61" spans="1:28" ht="14.65" customHeight="1" x14ac:dyDescent="0.25">
      <c r="A61" s="16">
        <v>2470</v>
      </c>
      <c r="B61" s="16" t="s">
        <v>147</v>
      </c>
      <c r="C61" s="16" t="s">
        <v>1430</v>
      </c>
      <c r="D61" s="16" t="s">
        <v>55</v>
      </c>
      <c r="E61" s="16" t="s">
        <v>50</v>
      </c>
      <c r="F61" s="17" t="s">
        <v>46</v>
      </c>
      <c r="G61" s="17" t="s">
        <v>46</v>
      </c>
      <c r="H61" s="17" t="s">
        <v>47</v>
      </c>
      <c r="I61" s="17" t="s">
        <v>47</v>
      </c>
      <c r="J61" s="17">
        <v>37</v>
      </c>
      <c r="K61" s="17">
        <v>0</v>
      </c>
      <c r="L61" s="17">
        <v>0</v>
      </c>
      <c r="M61" s="17">
        <v>11</v>
      </c>
      <c r="N61" s="17">
        <v>0</v>
      </c>
      <c r="O61" s="17">
        <v>22</v>
      </c>
      <c r="P61" s="23">
        <v>374</v>
      </c>
      <c r="Q61" s="23">
        <v>411</v>
      </c>
      <c r="R61" s="23">
        <v>444</v>
      </c>
      <c r="S61" s="17" t="s">
        <v>19</v>
      </c>
      <c r="T61" s="17" t="str">
        <f>IF(ISERROR(VLOOKUP(B:B,'Shared Sites 2-18'!$A$2:$P$98,3,FALSE)),"",VLOOKUP(B:B,'Shared Sites 2-18'!$A$2:$P$98,3,FALSE))</f>
        <v/>
      </c>
      <c r="U61" s="17" t="str">
        <f>IF(ISERROR(VLOOKUP(B:B,'Shared Sites 2-18'!$A$2:$P$98,4,FALSE)),"",VLOOKUP(B:B,'Shared Sites 2-18'!$A$2:$P$98,4,FALSE))</f>
        <v/>
      </c>
      <c r="V61" s="17" t="str">
        <f>IF(ISERROR(VLOOKUP(B:B,'Shared Sites 2-18'!$A$2:$P$98,5,FALSE)),"",VLOOKUP(B:B,'Shared Sites 2-18'!$A$2:$P$98,5,FALSE))</f>
        <v/>
      </c>
      <c r="W61" s="17" t="str">
        <f>IF(ISERROR(VLOOKUP(B:B,'Shared Sites 2-18'!$A$2:$P$98,15,FALSE)),"",VLOOKUP(B:B,'Shared Sites 2-18'!$A$2:$P$98,15,FALSE))</f>
        <v/>
      </c>
      <c r="Y61" s="17" t="str">
        <f t="shared" si="2"/>
        <v>6034</v>
      </c>
      <c r="Z61" s="17">
        <v>6034</v>
      </c>
      <c r="AA61" s="402"/>
      <c r="AB61" s="420"/>
    </row>
    <row r="62" spans="1:28" ht="14.65" customHeight="1" x14ac:dyDescent="0.25">
      <c r="A62" s="16">
        <v>2473</v>
      </c>
      <c r="B62" s="16" t="s">
        <v>148</v>
      </c>
      <c r="C62" s="16" t="s">
        <v>1431</v>
      </c>
      <c r="D62" s="16" t="s">
        <v>55</v>
      </c>
      <c r="E62" s="16" t="s">
        <v>50</v>
      </c>
      <c r="F62" s="17" t="s">
        <v>46</v>
      </c>
      <c r="G62" s="17" t="s">
        <v>46</v>
      </c>
      <c r="H62" s="17" t="s">
        <v>48</v>
      </c>
      <c r="I62" s="17" t="s">
        <v>48</v>
      </c>
      <c r="J62" s="17">
        <v>52</v>
      </c>
      <c r="K62" s="17">
        <v>0</v>
      </c>
      <c r="L62" s="17">
        <v>0</v>
      </c>
      <c r="M62" s="17">
        <v>0</v>
      </c>
      <c r="N62" s="17">
        <v>0</v>
      </c>
      <c r="O62" s="17">
        <v>19</v>
      </c>
      <c r="P62" s="23">
        <v>454</v>
      </c>
      <c r="Q62" s="23">
        <v>506</v>
      </c>
      <c r="R62" s="23">
        <v>525</v>
      </c>
      <c r="S62" s="17" t="s">
        <v>19</v>
      </c>
      <c r="T62" s="17" t="str">
        <f>IF(ISERROR(VLOOKUP(B:B,'Shared Sites 2-18'!$A$2:$P$98,3,FALSE)),"",VLOOKUP(B:B,'Shared Sites 2-18'!$A$2:$P$98,3,FALSE))</f>
        <v/>
      </c>
      <c r="U62" s="17" t="str">
        <f>IF(ISERROR(VLOOKUP(B:B,'Shared Sites 2-18'!$A$2:$P$98,4,FALSE)),"",VLOOKUP(B:B,'Shared Sites 2-18'!$A$2:$P$98,4,FALSE))</f>
        <v/>
      </c>
      <c r="V62" s="17" t="str">
        <f>IF(ISERROR(VLOOKUP(B:B,'Shared Sites 2-18'!$A$2:$P$98,5,FALSE)),"",VLOOKUP(B:B,'Shared Sites 2-18'!$A$2:$P$98,5,FALSE))</f>
        <v/>
      </c>
      <c r="W62" s="17" t="str">
        <f>IF(ISERROR(VLOOKUP(B:B,'Shared Sites 2-18'!$A$2:$P$98,15,FALSE)),"",VLOOKUP(B:B,'Shared Sites 2-18'!$A$2:$P$98,15,FALSE))</f>
        <v/>
      </c>
      <c r="Y62" s="17" t="str">
        <f t="shared" si="2"/>
        <v>6034</v>
      </c>
      <c r="Z62" s="17">
        <v>6034</v>
      </c>
      <c r="AA62" s="402"/>
      <c r="AB62" s="420"/>
    </row>
    <row r="63" spans="1:28" ht="14.65" customHeight="1" x14ac:dyDescent="0.25">
      <c r="A63" s="16">
        <v>2479</v>
      </c>
      <c r="B63" s="16" t="s">
        <v>149</v>
      </c>
      <c r="C63" s="16" t="s">
        <v>1432</v>
      </c>
      <c r="D63" s="16" t="s">
        <v>55</v>
      </c>
      <c r="E63" s="16" t="s">
        <v>50</v>
      </c>
      <c r="F63" s="17" t="s">
        <v>46</v>
      </c>
      <c r="G63" s="17" t="s">
        <v>46</v>
      </c>
      <c r="H63" s="17" t="s">
        <v>51</v>
      </c>
      <c r="I63" s="17" t="s">
        <v>51</v>
      </c>
      <c r="J63" s="17">
        <v>0</v>
      </c>
      <c r="K63" s="17">
        <v>0</v>
      </c>
      <c r="L63" s="17">
        <v>0</v>
      </c>
      <c r="M63" s="17">
        <v>0</v>
      </c>
      <c r="N63" s="17">
        <v>36</v>
      </c>
      <c r="O63" s="17">
        <v>0</v>
      </c>
      <c r="P63" s="23">
        <v>460</v>
      </c>
      <c r="Q63" s="23">
        <v>460</v>
      </c>
      <c r="R63" s="23">
        <v>496</v>
      </c>
      <c r="S63" s="17" t="s">
        <v>19</v>
      </c>
      <c r="T63" s="17" t="str">
        <f>IF(ISERROR(VLOOKUP(B:B,'Shared Sites 2-18'!$A$2:$P$98,3,FALSE)),"",VLOOKUP(B:B,'Shared Sites 2-18'!$A$2:$P$98,3,FALSE))</f>
        <v/>
      </c>
      <c r="U63" s="17" t="str">
        <f>IF(ISERROR(VLOOKUP(B:B,'Shared Sites 2-18'!$A$2:$P$98,4,FALSE)),"",VLOOKUP(B:B,'Shared Sites 2-18'!$A$2:$P$98,4,FALSE))</f>
        <v/>
      </c>
      <c r="V63" s="17" t="str">
        <f>IF(ISERROR(VLOOKUP(B:B,'Shared Sites 2-18'!$A$2:$P$98,5,FALSE)),"",VLOOKUP(B:B,'Shared Sites 2-18'!$A$2:$P$98,5,FALSE))</f>
        <v/>
      </c>
      <c r="W63" s="17" t="str">
        <f>IF(ISERROR(VLOOKUP(B:B,'Shared Sites 2-18'!$A$2:$P$98,15,FALSE)),"",VLOOKUP(B:B,'Shared Sites 2-18'!$A$2:$P$98,15,FALSE))</f>
        <v/>
      </c>
      <c r="Y63" s="17" t="str">
        <f t="shared" si="2"/>
        <v>6034</v>
      </c>
      <c r="Z63" s="17">
        <v>6034</v>
      </c>
      <c r="AA63" s="402"/>
      <c r="AB63" s="420"/>
    </row>
    <row r="64" spans="1:28" ht="14.65" customHeight="1" x14ac:dyDescent="0.25">
      <c r="A64" s="16">
        <v>2486</v>
      </c>
      <c r="B64" s="16" t="s">
        <v>150</v>
      </c>
      <c r="C64" s="16" t="s">
        <v>151</v>
      </c>
      <c r="D64" s="16" t="s">
        <v>55</v>
      </c>
      <c r="E64" s="16" t="s">
        <v>50</v>
      </c>
      <c r="F64" s="17" t="s">
        <v>46</v>
      </c>
      <c r="G64" s="17" t="s">
        <v>46</v>
      </c>
      <c r="H64" s="17" t="s">
        <v>49</v>
      </c>
      <c r="I64" s="17" t="s">
        <v>49</v>
      </c>
      <c r="J64" s="17">
        <v>30</v>
      </c>
      <c r="K64" s="17">
        <v>0</v>
      </c>
      <c r="L64" s="17">
        <v>0</v>
      </c>
      <c r="M64" s="17">
        <v>9</v>
      </c>
      <c r="N64" s="17">
        <v>0</v>
      </c>
      <c r="O64" s="17">
        <v>0</v>
      </c>
      <c r="P64" s="23">
        <v>113</v>
      </c>
      <c r="Q64" s="23">
        <v>143</v>
      </c>
      <c r="R64" s="23">
        <v>152</v>
      </c>
      <c r="S64" s="17" t="s">
        <v>19</v>
      </c>
      <c r="T64" s="17" t="str">
        <f>IF(ISERROR(VLOOKUP(B:B,'Shared Sites 2-18'!$A$2:$P$98,3,FALSE)),"",VLOOKUP(B:B,'Shared Sites 2-18'!$A$2:$P$98,3,FALSE))</f>
        <v/>
      </c>
      <c r="U64" s="17" t="str">
        <f>IF(ISERROR(VLOOKUP(B:B,'Shared Sites 2-18'!$A$2:$P$98,4,FALSE)),"",VLOOKUP(B:B,'Shared Sites 2-18'!$A$2:$P$98,4,FALSE))</f>
        <v/>
      </c>
      <c r="V64" s="17" t="str">
        <f>IF(ISERROR(VLOOKUP(B:B,'Shared Sites 2-18'!$A$2:$P$98,5,FALSE)),"",VLOOKUP(B:B,'Shared Sites 2-18'!$A$2:$P$98,5,FALSE))</f>
        <v/>
      </c>
      <c r="W64" s="17" t="str">
        <f>IF(ISERROR(VLOOKUP(B:B,'Shared Sites 2-18'!$A$2:$P$98,15,FALSE)),"",VLOOKUP(B:B,'Shared Sites 2-18'!$A$2:$P$98,15,FALSE))</f>
        <v/>
      </c>
      <c r="Y64" s="17" t="str">
        <f t="shared" si="2"/>
        <v>6034</v>
      </c>
      <c r="Z64" s="17">
        <v>6034</v>
      </c>
      <c r="AA64" s="402"/>
      <c r="AB64" s="420"/>
    </row>
    <row r="65" spans="1:28" ht="14.65" customHeight="1" x14ac:dyDescent="0.25">
      <c r="A65" s="16">
        <v>2493</v>
      </c>
      <c r="B65" s="16" t="s">
        <v>152</v>
      </c>
      <c r="C65" s="16" t="s">
        <v>1433</v>
      </c>
      <c r="D65" s="16" t="s">
        <v>55</v>
      </c>
      <c r="E65" s="16" t="s">
        <v>50</v>
      </c>
      <c r="F65" s="17" t="s">
        <v>46</v>
      </c>
      <c r="G65" s="17" t="s">
        <v>46</v>
      </c>
      <c r="H65" s="17" t="s">
        <v>52</v>
      </c>
      <c r="I65" s="17" t="s">
        <v>52</v>
      </c>
      <c r="J65" s="17">
        <v>0</v>
      </c>
      <c r="K65" s="17">
        <v>0</v>
      </c>
      <c r="L65" s="17">
        <v>0</v>
      </c>
      <c r="M65" s="17">
        <v>6</v>
      </c>
      <c r="N65" s="17">
        <v>0</v>
      </c>
      <c r="O65" s="17">
        <v>13</v>
      </c>
      <c r="P65" s="23">
        <v>360</v>
      </c>
      <c r="Q65" s="23">
        <v>360</v>
      </c>
      <c r="R65" s="23">
        <v>379</v>
      </c>
      <c r="S65" s="17" t="s">
        <v>19</v>
      </c>
      <c r="T65" s="17" t="str">
        <f>IF(ISERROR(VLOOKUP(B:B,'Shared Sites 2-18'!$A$2:$P$98,3,FALSE)),"",VLOOKUP(B:B,'Shared Sites 2-18'!$A$2:$P$98,3,FALSE))</f>
        <v/>
      </c>
      <c r="U65" s="17" t="str">
        <f>IF(ISERROR(VLOOKUP(B:B,'Shared Sites 2-18'!$A$2:$P$98,4,FALSE)),"",VLOOKUP(B:B,'Shared Sites 2-18'!$A$2:$P$98,4,FALSE))</f>
        <v/>
      </c>
      <c r="V65" s="17" t="str">
        <f>IF(ISERROR(VLOOKUP(B:B,'Shared Sites 2-18'!$A$2:$P$98,5,FALSE)),"",VLOOKUP(B:B,'Shared Sites 2-18'!$A$2:$P$98,5,FALSE))</f>
        <v/>
      </c>
      <c r="W65" s="17" t="str">
        <f>IF(ISERROR(VLOOKUP(B:B,'Shared Sites 2-18'!$A$2:$P$98,15,FALSE)),"",VLOOKUP(B:B,'Shared Sites 2-18'!$A$2:$P$98,15,FALSE))</f>
        <v/>
      </c>
      <c r="Y65" s="17" t="str">
        <f t="shared" si="2"/>
        <v>6034</v>
      </c>
      <c r="Z65" s="17">
        <v>6034</v>
      </c>
      <c r="AA65" s="402"/>
      <c r="AB65" s="420"/>
    </row>
    <row r="66" spans="1:28" ht="14.65" customHeight="1" x14ac:dyDescent="0.25">
      <c r="A66" s="16">
        <v>2507</v>
      </c>
      <c r="B66" s="16" t="s">
        <v>153</v>
      </c>
      <c r="C66" s="16" t="s">
        <v>1434</v>
      </c>
      <c r="D66" s="16" t="s">
        <v>90</v>
      </c>
      <c r="E66" s="16" t="s">
        <v>105</v>
      </c>
      <c r="F66" s="17" t="s">
        <v>46</v>
      </c>
      <c r="G66" s="17" t="s">
        <v>46</v>
      </c>
      <c r="H66" s="17" t="s">
        <v>51</v>
      </c>
      <c r="I66" s="17" t="s">
        <v>51</v>
      </c>
      <c r="J66" s="17">
        <v>10</v>
      </c>
      <c r="K66" s="17">
        <v>0</v>
      </c>
      <c r="L66" s="17">
        <v>0</v>
      </c>
      <c r="M66" s="17">
        <v>0</v>
      </c>
      <c r="N66" s="17">
        <v>0</v>
      </c>
      <c r="O66" s="17">
        <v>0</v>
      </c>
      <c r="P66" s="23">
        <v>633</v>
      </c>
      <c r="Q66" s="23">
        <v>643</v>
      </c>
      <c r="R66" s="23">
        <v>643</v>
      </c>
      <c r="S66" s="17" t="s">
        <v>19</v>
      </c>
      <c r="T66" s="17" t="str">
        <f>IF(ISERROR(VLOOKUP(B:B,'Shared Sites 2-18'!$A$2:$P$98,3,FALSE)),"",VLOOKUP(B:B,'Shared Sites 2-18'!$A$2:$P$98,3,FALSE))</f>
        <v/>
      </c>
      <c r="U66" s="17" t="str">
        <f>IF(ISERROR(VLOOKUP(B:B,'Shared Sites 2-18'!$A$2:$P$98,4,FALSE)),"",VLOOKUP(B:B,'Shared Sites 2-18'!$A$2:$P$98,4,FALSE))</f>
        <v/>
      </c>
      <c r="V66" s="17" t="str">
        <f>IF(ISERROR(VLOOKUP(B:B,'Shared Sites 2-18'!$A$2:$P$98,5,FALSE)),"",VLOOKUP(B:B,'Shared Sites 2-18'!$A$2:$P$98,5,FALSE))</f>
        <v/>
      </c>
      <c r="W66" s="17" t="str">
        <f>IF(ISERROR(VLOOKUP(B:B,'Shared Sites 2-18'!$A$2:$P$98,15,FALSE)),"",VLOOKUP(B:B,'Shared Sites 2-18'!$A$2:$P$98,15,FALSE))</f>
        <v/>
      </c>
      <c r="Y66" s="17" t="str">
        <f t="shared" si="2"/>
        <v>6034</v>
      </c>
      <c r="Z66" s="17">
        <v>6034</v>
      </c>
      <c r="AA66" s="402"/>
      <c r="AB66" s="420"/>
    </row>
    <row r="67" spans="1:28" ht="14.65" customHeight="1" x14ac:dyDescent="0.25">
      <c r="A67" s="16">
        <v>2521</v>
      </c>
      <c r="B67" s="16" t="s">
        <v>154</v>
      </c>
      <c r="C67" s="16" t="s">
        <v>1435</v>
      </c>
      <c r="D67" s="16" t="s">
        <v>55</v>
      </c>
      <c r="E67" s="16" t="s">
        <v>50</v>
      </c>
      <c r="F67" s="17" t="s">
        <v>46</v>
      </c>
      <c r="G67" s="17" t="s">
        <v>46</v>
      </c>
      <c r="H67" s="17" t="s">
        <v>52</v>
      </c>
      <c r="I67" s="17" t="s">
        <v>52</v>
      </c>
      <c r="J67" s="17">
        <v>43</v>
      </c>
      <c r="K67" s="17">
        <v>0</v>
      </c>
      <c r="L67" s="17">
        <v>0</v>
      </c>
      <c r="M67" s="17">
        <v>0</v>
      </c>
      <c r="N67" s="17">
        <v>0</v>
      </c>
      <c r="O67" s="17">
        <v>7</v>
      </c>
      <c r="P67" s="23">
        <v>121</v>
      </c>
      <c r="Q67" s="23">
        <v>164</v>
      </c>
      <c r="R67" s="23">
        <v>171</v>
      </c>
      <c r="S67" s="17" t="s">
        <v>19</v>
      </c>
      <c r="T67" s="17" t="str">
        <f>IF(ISERROR(VLOOKUP(B:B,'Shared Sites 2-18'!$A$2:$P$98,3,FALSE)),"",VLOOKUP(B:B,'Shared Sites 2-18'!$A$2:$P$98,3,FALSE))</f>
        <v/>
      </c>
      <c r="U67" s="17" t="str">
        <f>IF(ISERROR(VLOOKUP(B:B,'Shared Sites 2-18'!$A$2:$P$98,4,FALSE)),"",VLOOKUP(B:B,'Shared Sites 2-18'!$A$2:$P$98,4,FALSE))</f>
        <v/>
      </c>
      <c r="V67" s="17" t="str">
        <f>IF(ISERROR(VLOOKUP(B:B,'Shared Sites 2-18'!$A$2:$P$98,5,FALSE)),"",VLOOKUP(B:B,'Shared Sites 2-18'!$A$2:$P$98,5,FALSE))</f>
        <v/>
      </c>
      <c r="W67" s="17" t="str">
        <f>IF(ISERROR(VLOOKUP(B:B,'Shared Sites 2-18'!$A$2:$P$98,15,FALSE)),"",VLOOKUP(B:B,'Shared Sites 2-18'!$A$2:$P$98,15,FALSE))</f>
        <v/>
      </c>
      <c r="Y67" s="17" t="str">
        <f t="shared" si="2"/>
        <v>6034</v>
      </c>
      <c r="Z67" s="17">
        <v>6034</v>
      </c>
      <c r="AA67" s="402"/>
      <c r="AB67" s="420"/>
    </row>
    <row r="68" spans="1:28" ht="14.65" customHeight="1" x14ac:dyDescent="0.25">
      <c r="A68" s="16">
        <v>2527</v>
      </c>
      <c r="B68" s="16" t="s">
        <v>155</v>
      </c>
      <c r="C68" s="16" t="s">
        <v>156</v>
      </c>
      <c r="D68" s="16" t="s">
        <v>55</v>
      </c>
      <c r="E68" s="16" t="s">
        <v>50</v>
      </c>
      <c r="F68" s="17" t="s">
        <v>46</v>
      </c>
      <c r="G68" s="17" t="s">
        <v>46</v>
      </c>
      <c r="H68" s="17" t="s">
        <v>48</v>
      </c>
      <c r="I68" s="17" t="s">
        <v>48</v>
      </c>
      <c r="J68" s="17">
        <v>38</v>
      </c>
      <c r="K68" s="17">
        <v>0</v>
      </c>
      <c r="L68" s="17">
        <v>0</v>
      </c>
      <c r="M68" s="17">
        <v>13</v>
      </c>
      <c r="N68" s="17">
        <v>34</v>
      </c>
      <c r="O68" s="17">
        <v>23</v>
      </c>
      <c r="P68" s="23">
        <v>536</v>
      </c>
      <c r="Q68" s="23">
        <v>574</v>
      </c>
      <c r="R68" s="23">
        <v>644</v>
      </c>
      <c r="S68" s="17" t="s">
        <v>19</v>
      </c>
      <c r="T68" s="17" t="str">
        <f>IF(ISERROR(VLOOKUP(B:B,'Shared Sites 2-18'!$A$2:$P$98,3,FALSE)),"",VLOOKUP(B:B,'Shared Sites 2-18'!$A$2:$P$98,3,FALSE))</f>
        <v/>
      </c>
      <c r="U68" s="17" t="str">
        <f>IF(ISERROR(VLOOKUP(B:B,'Shared Sites 2-18'!$A$2:$P$98,4,FALSE)),"",VLOOKUP(B:B,'Shared Sites 2-18'!$A$2:$P$98,4,FALSE))</f>
        <v/>
      </c>
      <c r="V68" s="17" t="str">
        <f>IF(ISERROR(VLOOKUP(B:B,'Shared Sites 2-18'!$A$2:$P$98,5,FALSE)),"",VLOOKUP(B:B,'Shared Sites 2-18'!$A$2:$P$98,5,FALSE))</f>
        <v/>
      </c>
      <c r="W68" s="17" t="str">
        <f>IF(ISERROR(VLOOKUP(B:B,'Shared Sites 2-18'!$A$2:$P$98,15,FALSE)),"",VLOOKUP(B:B,'Shared Sites 2-18'!$A$2:$P$98,15,FALSE))</f>
        <v/>
      </c>
      <c r="Y68" s="17" t="str">
        <f t="shared" si="2"/>
        <v>6034</v>
      </c>
      <c r="Z68" s="17">
        <v>6034</v>
      </c>
      <c r="AA68" s="402"/>
      <c r="AB68" s="420"/>
    </row>
    <row r="69" spans="1:28" ht="14.65" customHeight="1" x14ac:dyDescent="0.25">
      <c r="A69" s="16">
        <v>2530</v>
      </c>
      <c r="B69" s="16" t="s">
        <v>157</v>
      </c>
      <c r="C69" s="16" t="s">
        <v>1436</v>
      </c>
      <c r="D69" s="16" t="s">
        <v>55</v>
      </c>
      <c r="E69" s="16" t="s">
        <v>50</v>
      </c>
      <c r="F69" s="17" t="s">
        <v>46</v>
      </c>
      <c r="G69" s="17" t="s">
        <v>46</v>
      </c>
      <c r="H69" s="17" t="s">
        <v>48</v>
      </c>
      <c r="I69" s="17" t="s">
        <v>48</v>
      </c>
      <c r="J69" s="17">
        <v>23</v>
      </c>
      <c r="K69" s="17">
        <v>0</v>
      </c>
      <c r="L69" s="17">
        <v>0</v>
      </c>
      <c r="M69" s="17">
        <v>0</v>
      </c>
      <c r="N69" s="17">
        <v>0</v>
      </c>
      <c r="O69" s="17">
        <v>18</v>
      </c>
      <c r="P69" s="23">
        <v>213</v>
      </c>
      <c r="Q69" s="23">
        <v>236</v>
      </c>
      <c r="R69" s="23">
        <v>254</v>
      </c>
      <c r="S69" s="17" t="s">
        <v>19</v>
      </c>
      <c r="T69" s="17" t="str">
        <f>IF(ISERROR(VLOOKUP(B:B,'Shared Sites 2-18'!$A$2:$P$98,3,FALSE)),"",VLOOKUP(B:B,'Shared Sites 2-18'!$A$2:$P$98,3,FALSE))</f>
        <v/>
      </c>
      <c r="U69" s="17" t="str">
        <f>IF(ISERROR(VLOOKUP(B:B,'Shared Sites 2-18'!$A$2:$P$98,4,FALSE)),"",VLOOKUP(B:B,'Shared Sites 2-18'!$A$2:$P$98,4,FALSE))</f>
        <v/>
      </c>
      <c r="V69" s="17" t="str">
        <f>IF(ISERROR(VLOOKUP(B:B,'Shared Sites 2-18'!$A$2:$P$98,5,FALSE)),"",VLOOKUP(B:B,'Shared Sites 2-18'!$A$2:$P$98,5,FALSE))</f>
        <v/>
      </c>
      <c r="W69" s="17" t="str">
        <f>IF(ISERROR(VLOOKUP(B:B,'Shared Sites 2-18'!$A$2:$P$98,15,FALSE)),"",VLOOKUP(B:B,'Shared Sites 2-18'!$A$2:$P$98,15,FALSE))</f>
        <v/>
      </c>
      <c r="Y69" s="17" t="str">
        <f t="shared" si="2"/>
        <v>6034</v>
      </c>
      <c r="Z69" s="17">
        <v>6034</v>
      </c>
      <c r="AA69" s="402"/>
      <c r="AB69" s="420"/>
    </row>
    <row r="70" spans="1:28" ht="14.65" customHeight="1" x14ac:dyDescent="0.25">
      <c r="A70" s="16">
        <v>2534</v>
      </c>
      <c r="B70" s="16" t="s">
        <v>158</v>
      </c>
      <c r="C70" s="16" t="s">
        <v>159</v>
      </c>
      <c r="D70" s="16" t="s">
        <v>55</v>
      </c>
      <c r="E70" s="16" t="s">
        <v>80</v>
      </c>
      <c r="F70" s="17" t="s">
        <v>46</v>
      </c>
      <c r="G70" s="17" t="s">
        <v>46</v>
      </c>
      <c r="H70" s="17" t="s">
        <v>51</v>
      </c>
      <c r="I70" s="17" t="s">
        <v>51</v>
      </c>
      <c r="J70" s="17">
        <v>0</v>
      </c>
      <c r="K70" s="17">
        <v>0</v>
      </c>
      <c r="L70" s="17">
        <v>0</v>
      </c>
      <c r="M70" s="17">
        <v>0</v>
      </c>
      <c r="N70" s="17">
        <v>0</v>
      </c>
      <c r="O70" s="17">
        <v>0</v>
      </c>
      <c r="P70" s="23">
        <v>653</v>
      </c>
      <c r="Q70" s="23">
        <v>653</v>
      </c>
      <c r="R70" s="23">
        <v>653</v>
      </c>
      <c r="S70" s="17" t="s">
        <v>19</v>
      </c>
      <c r="T70" s="17" t="str">
        <f>IF(ISERROR(VLOOKUP(B:B,'Shared Sites 2-18'!$A$2:$P$98,3,FALSE)),"",VLOOKUP(B:B,'Shared Sites 2-18'!$A$2:$P$98,3,FALSE))</f>
        <v/>
      </c>
      <c r="U70" s="17" t="str">
        <f>IF(ISERROR(VLOOKUP(B:B,'Shared Sites 2-18'!$A$2:$P$98,4,FALSE)),"",VLOOKUP(B:B,'Shared Sites 2-18'!$A$2:$P$98,4,FALSE))</f>
        <v/>
      </c>
      <c r="V70" s="17" t="str">
        <f>IF(ISERROR(VLOOKUP(B:B,'Shared Sites 2-18'!$A$2:$P$98,5,FALSE)),"",VLOOKUP(B:B,'Shared Sites 2-18'!$A$2:$P$98,5,FALSE))</f>
        <v/>
      </c>
      <c r="W70" s="17" t="str">
        <f>IF(ISERROR(VLOOKUP(B:B,'Shared Sites 2-18'!$A$2:$P$98,15,FALSE)),"",VLOOKUP(B:B,'Shared Sites 2-18'!$A$2:$P$98,15,FALSE))</f>
        <v/>
      </c>
      <c r="Y70" s="17" t="str">
        <f t="shared" si="2"/>
        <v>6034</v>
      </c>
      <c r="Z70" s="17">
        <v>6034</v>
      </c>
      <c r="AA70" s="402"/>
      <c r="AB70" s="420"/>
    </row>
    <row r="71" spans="1:28" ht="14.65" customHeight="1" x14ac:dyDescent="0.25">
      <c r="A71" s="16">
        <v>2542</v>
      </c>
      <c r="B71" s="16" t="s">
        <v>160</v>
      </c>
      <c r="C71" s="16" t="s">
        <v>161</v>
      </c>
      <c r="D71" s="16" t="s">
        <v>55</v>
      </c>
      <c r="E71" s="16" t="s">
        <v>50</v>
      </c>
      <c r="F71" s="17" t="s">
        <v>46</v>
      </c>
      <c r="G71" s="17" t="s">
        <v>46</v>
      </c>
      <c r="H71" s="17" t="s">
        <v>6</v>
      </c>
      <c r="I71" s="17" t="s">
        <v>6</v>
      </c>
      <c r="J71" s="17">
        <v>0</v>
      </c>
      <c r="K71" s="17">
        <v>0</v>
      </c>
      <c r="L71" s="17">
        <v>0</v>
      </c>
      <c r="M71" s="17">
        <v>0</v>
      </c>
      <c r="N71" s="17">
        <v>0</v>
      </c>
      <c r="O71" s="17">
        <v>0</v>
      </c>
      <c r="P71" s="23">
        <v>318</v>
      </c>
      <c r="Q71" s="23">
        <v>318</v>
      </c>
      <c r="R71" s="23">
        <v>318</v>
      </c>
      <c r="S71" s="17" t="s">
        <v>19</v>
      </c>
      <c r="T71" s="17" t="str">
        <f>IF(ISERROR(VLOOKUP(B:B,'Shared Sites 2-18'!$A$2:$P$98,3,FALSE)),"",VLOOKUP(B:B,'Shared Sites 2-18'!$A$2:$P$98,3,FALSE))</f>
        <v/>
      </c>
      <c r="U71" s="17" t="str">
        <f>IF(ISERROR(VLOOKUP(B:B,'Shared Sites 2-18'!$A$2:$P$98,4,FALSE)),"",VLOOKUP(B:B,'Shared Sites 2-18'!$A$2:$P$98,4,FALSE))</f>
        <v/>
      </c>
      <c r="V71" s="17" t="str">
        <f>IF(ISERROR(VLOOKUP(B:B,'Shared Sites 2-18'!$A$2:$P$98,5,FALSE)),"",VLOOKUP(B:B,'Shared Sites 2-18'!$A$2:$P$98,5,FALSE))</f>
        <v/>
      </c>
      <c r="W71" s="17" t="str">
        <f>IF(ISERROR(VLOOKUP(B:B,'Shared Sites 2-18'!$A$2:$P$98,15,FALSE)),"",VLOOKUP(B:B,'Shared Sites 2-18'!$A$2:$P$98,15,FALSE))</f>
        <v/>
      </c>
      <c r="Y71" s="17" t="str">
        <f t="shared" si="2"/>
        <v>6034</v>
      </c>
      <c r="Z71" s="17">
        <v>6034</v>
      </c>
      <c r="AA71" s="402"/>
      <c r="AB71" s="420"/>
    </row>
    <row r="72" spans="1:28" ht="14.65" customHeight="1" x14ac:dyDescent="0.25">
      <c r="A72" s="16">
        <v>2543</v>
      </c>
      <c r="B72" s="16" t="s">
        <v>162</v>
      </c>
      <c r="C72" s="16" t="s">
        <v>163</v>
      </c>
      <c r="D72" s="16" t="s">
        <v>141</v>
      </c>
      <c r="E72" s="16" t="s">
        <v>50</v>
      </c>
      <c r="F72" s="17" t="s">
        <v>46</v>
      </c>
      <c r="G72" s="17" t="s">
        <v>46</v>
      </c>
      <c r="H72" s="17" t="s">
        <v>6</v>
      </c>
      <c r="I72" s="17" t="s">
        <v>6</v>
      </c>
      <c r="J72" s="17">
        <v>0</v>
      </c>
      <c r="K72" s="17">
        <v>0</v>
      </c>
      <c r="L72" s="17">
        <v>0</v>
      </c>
      <c r="M72" s="17">
        <v>25</v>
      </c>
      <c r="N72" s="17">
        <v>0</v>
      </c>
      <c r="O72" s="17">
        <v>0</v>
      </c>
      <c r="P72" s="23">
        <v>109</v>
      </c>
      <c r="Q72" s="23">
        <v>109</v>
      </c>
      <c r="R72" s="23">
        <v>134</v>
      </c>
      <c r="S72" s="17" t="s">
        <v>19</v>
      </c>
      <c r="T72" s="17" t="str">
        <f>IF(ISERROR(VLOOKUP(B:B,'Shared Sites 2-18'!$A$2:$P$98,3,FALSE)),"",VLOOKUP(B:B,'Shared Sites 2-18'!$A$2:$P$98,3,FALSE))</f>
        <v/>
      </c>
      <c r="U72" s="17" t="str">
        <f>IF(ISERROR(VLOOKUP(B:B,'Shared Sites 2-18'!$A$2:$P$98,4,FALSE)),"",VLOOKUP(B:B,'Shared Sites 2-18'!$A$2:$P$98,4,FALSE))</f>
        <v/>
      </c>
      <c r="V72" s="17" t="str">
        <f>IF(ISERROR(VLOOKUP(B:B,'Shared Sites 2-18'!$A$2:$P$98,5,FALSE)),"",VLOOKUP(B:B,'Shared Sites 2-18'!$A$2:$P$98,5,FALSE))</f>
        <v/>
      </c>
      <c r="W72" s="17" t="str">
        <f>IF(ISERROR(VLOOKUP(B:B,'Shared Sites 2-18'!$A$2:$P$98,15,FALSE)),"",VLOOKUP(B:B,'Shared Sites 2-18'!$A$2:$P$98,15,FALSE))</f>
        <v/>
      </c>
      <c r="Y72" s="17" t="str">
        <f t="shared" si="2"/>
        <v>6034</v>
      </c>
      <c r="Z72" s="17">
        <v>6034</v>
      </c>
      <c r="AA72" s="402"/>
      <c r="AB72" s="420"/>
    </row>
    <row r="73" spans="1:28" ht="14.65" customHeight="1" x14ac:dyDescent="0.25">
      <c r="A73" s="16">
        <v>2544</v>
      </c>
      <c r="B73" s="16" t="s">
        <v>164</v>
      </c>
      <c r="C73" s="16" t="s">
        <v>1437</v>
      </c>
      <c r="D73" s="16" t="s">
        <v>55</v>
      </c>
      <c r="E73" s="16" t="s">
        <v>50</v>
      </c>
      <c r="F73" s="17" t="s">
        <v>46</v>
      </c>
      <c r="G73" s="17" t="s">
        <v>46</v>
      </c>
      <c r="H73" s="17" t="s">
        <v>6</v>
      </c>
      <c r="I73" s="17" t="s">
        <v>6</v>
      </c>
      <c r="J73" s="17">
        <v>0</v>
      </c>
      <c r="K73" s="17">
        <v>0</v>
      </c>
      <c r="L73" s="17">
        <v>0</v>
      </c>
      <c r="M73" s="17">
        <v>0</v>
      </c>
      <c r="N73" s="17">
        <v>0</v>
      </c>
      <c r="O73" s="17">
        <v>21</v>
      </c>
      <c r="P73" s="23">
        <v>505</v>
      </c>
      <c r="Q73" s="23">
        <v>505</v>
      </c>
      <c r="R73" s="23">
        <v>526</v>
      </c>
      <c r="S73" s="17" t="s">
        <v>19</v>
      </c>
      <c r="T73" s="17" t="str">
        <f>IF(ISERROR(VLOOKUP(B:B,'Shared Sites 2-18'!$A$2:$P$98,3,FALSE)),"",VLOOKUP(B:B,'Shared Sites 2-18'!$A$2:$P$98,3,FALSE))</f>
        <v/>
      </c>
      <c r="U73" s="17" t="str">
        <f>IF(ISERROR(VLOOKUP(B:B,'Shared Sites 2-18'!$A$2:$P$98,4,FALSE)),"",VLOOKUP(B:B,'Shared Sites 2-18'!$A$2:$P$98,4,FALSE))</f>
        <v/>
      </c>
      <c r="V73" s="17" t="str">
        <f>IF(ISERROR(VLOOKUP(B:B,'Shared Sites 2-18'!$A$2:$P$98,5,FALSE)),"",VLOOKUP(B:B,'Shared Sites 2-18'!$A$2:$P$98,5,FALSE))</f>
        <v/>
      </c>
      <c r="W73" s="17" t="str">
        <f>IF(ISERROR(VLOOKUP(B:B,'Shared Sites 2-18'!$A$2:$P$98,15,FALSE)),"",VLOOKUP(B:B,'Shared Sites 2-18'!$A$2:$P$98,15,FALSE))</f>
        <v/>
      </c>
      <c r="Y73" s="17" t="str">
        <f t="shared" si="2"/>
        <v>6034</v>
      </c>
      <c r="Z73" s="17">
        <v>6034</v>
      </c>
      <c r="AA73" s="402"/>
      <c r="AB73" s="420"/>
    </row>
    <row r="74" spans="1:28" ht="14.65" customHeight="1" x14ac:dyDescent="0.25">
      <c r="A74" s="16">
        <v>2548</v>
      </c>
      <c r="B74" s="16" t="s">
        <v>165</v>
      </c>
      <c r="C74" s="16" t="s">
        <v>1438</v>
      </c>
      <c r="D74" s="16" t="s">
        <v>55</v>
      </c>
      <c r="E74" s="16" t="s">
        <v>50</v>
      </c>
      <c r="F74" s="17" t="s">
        <v>46</v>
      </c>
      <c r="G74" s="17" t="s">
        <v>46</v>
      </c>
      <c r="H74" s="17" t="s">
        <v>51</v>
      </c>
      <c r="I74" s="17" t="s">
        <v>51</v>
      </c>
      <c r="J74" s="17">
        <v>20</v>
      </c>
      <c r="K74" s="17">
        <v>0</v>
      </c>
      <c r="L74" s="17">
        <v>0</v>
      </c>
      <c r="M74" s="17">
        <v>3</v>
      </c>
      <c r="N74" s="17">
        <v>0</v>
      </c>
      <c r="O74" s="17">
        <v>13</v>
      </c>
      <c r="P74" s="23">
        <v>220</v>
      </c>
      <c r="Q74" s="23">
        <v>240</v>
      </c>
      <c r="R74" s="23">
        <v>256</v>
      </c>
      <c r="S74" s="17" t="s">
        <v>19</v>
      </c>
      <c r="T74" s="17" t="str">
        <f>IF(ISERROR(VLOOKUP(B:B,'Shared Sites 2-18'!$A$2:$P$98,3,FALSE)),"",VLOOKUP(B:B,'Shared Sites 2-18'!$A$2:$P$98,3,FALSE))</f>
        <v/>
      </c>
      <c r="U74" s="17" t="str">
        <f>IF(ISERROR(VLOOKUP(B:B,'Shared Sites 2-18'!$A$2:$P$98,4,FALSE)),"",VLOOKUP(B:B,'Shared Sites 2-18'!$A$2:$P$98,4,FALSE))</f>
        <v/>
      </c>
      <c r="V74" s="17" t="str">
        <f>IF(ISERROR(VLOOKUP(B:B,'Shared Sites 2-18'!$A$2:$P$98,5,FALSE)),"",VLOOKUP(B:B,'Shared Sites 2-18'!$A$2:$P$98,5,FALSE))</f>
        <v/>
      </c>
      <c r="W74" s="17" t="str">
        <f>IF(ISERROR(VLOOKUP(B:B,'Shared Sites 2-18'!$A$2:$P$98,15,FALSE)),"",VLOOKUP(B:B,'Shared Sites 2-18'!$A$2:$P$98,15,FALSE))</f>
        <v/>
      </c>
      <c r="Y74" s="17" t="str">
        <f t="shared" si="2"/>
        <v>6034</v>
      </c>
      <c r="Z74" s="17">
        <v>6034</v>
      </c>
      <c r="AA74" s="402"/>
      <c r="AB74" s="420"/>
    </row>
    <row r="75" spans="1:28" ht="14.65" customHeight="1" x14ac:dyDescent="0.25">
      <c r="A75" s="16">
        <v>2562</v>
      </c>
      <c r="B75" s="16" t="s">
        <v>166</v>
      </c>
      <c r="C75" s="16" t="s">
        <v>167</v>
      </c>
      <c r="D75" s="16" t="s">
        <v>101</v>
      </c>
      <c r="E75" s="16" t="s">
        <v>50</v>
      </c>
      <c r="F75" s="17" t="s">
        <v>46</v>
      </c>
      <c r="G75" s="17" t="s">
        <v>102</v>
      </c>
      <c r="H75" s="17" t="s">
        <v>52</v>
      </c>
      <c r="I75" s="17" t="s">
        <v>52</v>
      </c>
      <c r="J75" s="17">
        <v>29</v>
      </c>
      <c r="K75" s="17">
        <v>8</v>
      </c>
      <c r="L75" s="17">
        <v>0</v>
      </c>
      <c r="M75" s="17">
        <v>0</v>
      </c>
      <c r="N75" s="17">
        <v>0</v>
      </c>
      <c r="O75" s="17">
        <v>0</v>
      </c>
      <c r="P75" s="23">
        <v>533</v>
      </c>
      <c r="Q75" s="23">
        <v>570</v>
      </c>
      <c r="R75" s="23">
        <v>570</v>
      </c>
      <c r="S75" s="17" t="s">
        <v>20</v>
      </c>
      <c r="T75" s="17" t="str">
        <f>IF(ISERROR(VLOOKUP(B:B,'Shared Sites 2-18'!$A$2:$P$98,3,FALSE)),"",VLOOKUP(B:B,'Shared Sites 2-18'!$A$2:$P$98,3,FALSE))</f>
        <v/>
      </c>
      <c r="U75" s="17" t="str">
        <f>IF(ISERROR(VLOOKUP(B:B,'Shared Sites 2-18'!$A$2:$P$98,4,FALSE)),"",VLOOKUP(B:B,'Shared Sites 2-18'!$A$2:$P$98,4,FALSE))</f>
        <v/>
      </c>
      <c r="V75" s="17" t="str">
        <f>IF(ISERROR(VLOOKUP(B:B,'Shared Sites 2-18'!$A$2:$P$98,5,FALSE)),"",VLOOKUP(B:B,'Shared Sites 2-18'!$A$2:$P$98,5,FALSE))</f>
        <v/>
      </c>
      <c r="W75" s="17" t="str">
        <f>IF(ISERROR(VLOOKUP(B:B,'Shared Sites 2-18'!$A$2:$P$98,15,FALSE)),"",VLOOKUP(B:B,'Shared Sites 2-18'!$A$2:$P$98,15,FALSE))</f>
        <v/>
      </c>
      <c r="Y75" s="17" t="str">
        <f t="shared" si="2"/>
        <v>9654</v>
      </c>
      <c r="Z75" s="17">
        <v>9654</v>
      </c>
      <c r="AA75" s="402"/>
      <c r="AB75" s="420"/>
    </row>
    <row r="76" spans="1:28" ht="14.65" customHeight="1" x14ac:dyDescent="0.25">
      <c r="A76" s="16">
        <v>2589</v>
      </c>
      <c r="B76" s="16" t="s">
        <v>168</v>
      </c>
      <c r="C76" s="16" t="s">
        <v>1439</v>
      </c>
      <c r="D76" s="16" t="s">
        <v>55</v>
      </c>
      <c r="E76" s="16" t="s">
        <v>50</v>
      </c>
      <c r="F76" s="17" t="s">
        <v>46</v>
      </c>
      <c r="G76" s="17" t="s">
        <v>46</v>
      </c>
      <c r="H76" s="17" t="s">
        <v>52</v>
      </c>
      <c r="I76" s="17" t="s">
        <v>52</v>
      </c>
      <c r="J76" s="17">
        <v>24</v>
      </c>
      <c r="K76" s="17">
        <v>0</v>
      </c>
      <c r="L76" s="17">
        <v>0</v>
      </c>
      <c r="M76" s="17">
        <v>0</v>
      </c>
      <c r="N76" s="17">
        <v>0</v>
      </c>
      <c r="O76" s="17">
        <v>19</v>
      </c>
      <c r="P76" s="23">
        <v>796</v>
      </c>
      <c r="Q76" s="23">
        <v>820</v>
      </c>
      <c r="R76" s="23">
        <v>839</v>
      </c>
      <c r="S76" s="17" t="s">
        <v>19</v>
      </c>
      <c r="T76" s="17" t="str">
        <f>IF(ISERROR(VLOOKUP(B:B,'Shared Sites 2-18'!$A$2:$P$98,3,FALSE)),"",VLOOKUP(B:B,'Shared Sites 2-18'!$A$2:$P$98,3,FALSE))</f>
        <v/>
      </c>
      <c r="U76" s="17" t="str">
        <f>IF(ISERROR(VLOOKUP(B:B,'Shared Sites 2-18'!$A$2:$P$98,4,FALSE)),"",VLOOKUP(B:B,'Shared Sites 2-18'!$A$2:$P$98,4,FALSE))</f>
        <v/>
      </c>
      <c r="V76" s="17" t="str">
        <f>IF(ISERROR(VLOOKUP(B:B,'Shared Sites 2-18'!$A$2:$P$98,5,FALSE)),"",VLOOKUP(B:B,'Shared Sites 2-18'!$A$2:$P$98,5,FALSE))</f>
        <v/>
      </c>
      <c r="W76" s="17" t="str">
        <f>IF(ISERROR(VLOOKUP(B:B,'Shared Sites 2-18'!$A$2:$P$98,15,FALSE)),"",VLOOKUP(B:B,'Shared Sites 2-18'!$A$2:$P$98,15,FALSE))</f>
        <v/>
      </c>
      <c r="Y76" s="17" t="str">
        <f t="shared" si="2"/>
        <v>6034</v>
      </c>
      <c r="Z76" s="17">
        <v>6034</v>
      </c>
      <c r="AA76" s="402"/>
      <c r="AB76" s="420"/>
    </row>
    <row r="77" spans="1:28" ht="14.65" customHeight="1" x14ac:dyDescent="0.25">
      <c r="A77" s="16">
        <v>2603</v>
      </c>
      <c r="B77" s="16" t="s">
        <v>169</v>
      </c>
      <c r="C77" s="16" t="s">
        <v>1440</v>
      </c>
      <c r="D77" s="16" t="s">
        <v>55</v>
      </c>
      <c r="E77" s="16" t="s">
        <v>50</v>
      </c>
      <c r="F77" s="17" t="s">
        <v>46</v>
      </c>
      <c r="G77" s="17" t="s">
        <v>46</v>
      </c>
      <c r="H77" s="17" t="s">
        <v>6</v>
      </c>
      <c r="I77" s="17" t="s">
        <v>6</v>
      </c>
      <c r="J77" s="17">
        <v>27</v>
      </c>
      <c r="K77" s="17">
        <v>0</v>
      </c>
      <c r="L77" s="17">
        <v>0</v>
      </c>
      <c r="M77" s="17">
        <v>0</v>
      </c>
      <c r="N77" s="17">
        <v>0</v>
      </c>
      <c r="O77" s="17">
        <v>17</v>
      </c>
      <c r="P77" s="23">
        <v>351</v>
      </c>
      <c r="Q77" s="23">
        <v>378</v>
      </c>
      <c r="R77" s="23">
        <v>395</v>
      </c>
      <c r="S77" s="17" t="s">
        <v>19</v>
      </c>
      <c r="T77" s="17" t="str">
        <f>IF(ISERROR(VLOOKUP(B:B,'Shared Sites 2-18'!$A$2:$P$98,3,FALSE)),"",VLOOKUP(B:B,'Shared Sites 2-18'!$A$2:$P$98,3,FALSE))</f>
        <v/>
      </c>
      <c r="U77" s="17" t="str">
        <f>IF(ISERROR(VLOOKUP(B:B,'Shared Sites 2-18'!$A$2:$P$98,4,FALSE)),"",VLOOKUP(B:B,'Shared Sites 2-18'!$A$2:$P$98,4,FALSE))</f>
        <v/>
      </c>
      <c r="V77" s="17" t="str">
        <f>IF(ISERROR(VLOOKUP(B:B,'Shared Sites 2-18'!$A$2:$P$98,5,FALSE)),"",VLOOKUP(B:B,'Shared Sites 2-18'!$A$2:$P$98,5,FALSE))</f>
        <v/>
      </c>
      <c r="W77" s="17" t="str">
        <f>IF(ISERROR(VLOOKUP(B:B,'Shared Sites 2-18'!$A$2:$P$98,15,FALSE)),"",VLOOKUP(B:B,'Shared Sites 2-18'!$A$2:$P$98,15,FALSE))</f>
        <v/>
      </c>
      <c r="Y77" s="17" t="str">
        <f t="shared" si="2"/>
        <v>6034</v>
      </c>
      <c r="Z77" s="17">
        <v>6034</v>
      </c>
      <c r="AA77" s="402"/>
      <c r="AB77" s="420"/>
    </row>
    <row r="78" spans="1:28" ht="14.65" customHeight="1" x14ac:dyDescent="0.25">
      <c r="A78" s="16">
        <v>2616</v>
      </c>
      <c r="B78" s="16" t="s">
        <v>170</v>
      </c>
      <c r="C78" s="16" t="s">
        <v>1441</v>
      </c>
      <c r="D78" s="16" t="s">
        <v>55</v>
      </c>
      <c r="E78" s="16" t="s">
        <v>50</v>
      </c>
      <c r="F78" s="17" t="s">
        <v>46</v>
      </c>
      <c r="G78" s="17" t="s">
        <v>46</v>
      </c>
      <c r="H78" s="17" t="s">
        <v>51</v>
      </c>
      <c r="I78" s="17" t="s">
        <v>51</v>
      </c>
      <c r="J78" s="17">
        <v>15</v>
      </c>
      <c r="K78" s="17">
        <v>0</v>
      </c>
      <c r="L78" s="17">
        <v>0</v>
      </c>
      <c r="M78" s="17">
        <v>0</v>
      </c>
      <c r="N78" s="17">
        <v>0</v>
      </c>
      <c r="O78" s="17">
        <v>0</v>
      </c>
      <c r="P78" s="23">
        <v>824</v>
      </c>
      <c r="Q78" s="23">
        <v>839</v>
      </c>
      <c r="R78" s="23">
        <v>839</v>
      </c>
      <c r="S78" s="17" t="s">
        <v>19</v>
      </c>
      <c r="T78" s="17" t="str">
        <f>IF(ISERROR(VLOOKUP(B:B,'Shared Sites 2-18'!$A$2:$P$98,3,FALSE)),"",VLOOKUP(B:B,'Shared Sites 2-18'!$A$2:$P$98,3,FALSE))</f>
        <v/>
      </c>
      <c r="U78" s="17" t="str">
        <f>IF(ISERROR(VLOOKUP(B:B,'Shared Sites 2-18'!$A$2:$P$98,4,FALSE)),"",VLOOKUP(B:B,'Shared Sites 2-18'!$A$2:$P$98,4,FALSE))</f>
        <v/>
      </c>
      <c r="V78" s="17" t="str">
        <f>IF(ISERROR(VLOOKUP(B:B,'Shared Sites 2-18'!$A$2:$P$98,5,FALSE)),"",VLOOKUP(B:B,'Shared Sites 2-18'!$A$2:$P$98,5,FALSE))</f>
        <v/>
      </c>
      <c r="W78" s="17" t="str">
        <f>IF(ISERROR(VLOOKUP(B:B,'Shared Sites 2-18'!$A$2:$P$98,15,FALSE)),"",VLOOKUP(B:B,'Shared Sites 2-18'!$A$2:$P$98,15,FALSE))</f>
        <v/>
      </c>
      <c r="Y78" s="17" t="str">
        <f t="shared" si="2"/>
        <v>6034</v>
      </c>
      <c r="Z78" s="17">
        <v>6034</v>
      </c>
      <c r="AA78" s="402"/>
      <c r="AB78" s="420"/>
    </row>
    <row r="79" spans="1:28" ht="14.65" customHeight="1" x14ac:dyDescent="0.25">
      <c r="A79" s="16">
        <v>2619</v>
      </c>
      <c r="B79" s="16" t="s">
        <v>171</v>
      </c>
      <c r="C79" s="16" t="s">
        <v>172</v>
      </c>
      <c r="D79" s="16" t="s">
        <v>55</v>
      </c>
      <c r="E79" s="16" t="s">
        <v>50</v>
      </c>
      <c r="F79" s="17" t="s">
        <v>46</v>
      </c>
      <c r="G79" s="17" t="s">
        <v>46</v>
      </c>
      <c r="H79" s="17" t="s">
        <v>51</v>
      </c>
      <c r="I79" s="17" t="s">
        <v>51</v>
      </c>
      <c r="J79" s="17">
        <v>26</v>
      </c>
      <c r="K79" s="17">
        <v>0</v>
      </c>
      <c r="L79" s="17">
        <v>0</v>
      </c>
      <c r="M79" s="17">
        <v>0</v>
      </c>
      <c r="N79" s="17">
        <v>0</v>
      </c>
      <c r="O79" s="17">
        <v>0</v>
      </c>
      <c r="P79" s="23">
        <v>410</v>
      </c>
      <c r="Q79" s="23">
        <v>436</v>
      </c>
      <c r="R79" s="23">
        <v>436</v>
      </c>
      <c r="S79" s="17" t="s">
        <v>19</v>
      </c>
      <c r="T79" s="17" t="str">
        <f>IF(ISERROR(VLOOKUP(B:B,'Shared Sites 2-18'!$A$2:$P$98,3,FALSE)),"",VLOOKUP(B:B,'Shared Sites 2-18'!$A$2:$P$98,3,FALSE))</f>
        <v/>
      </c>
      <c r="U79" s="17" t="str">
        <f>IF(ISERROR(VLOOKUP(B:B,'Shared Sites 2-18'!$A$2:$P$98,4,FALSE)),"",VLOOKUP(B:B,'Shared Sites 2-18'!$A$2:$P$98,4,FALSE))</f>
        <v/>
      </c>
      <c r="V79" s="17" t="str">
        <f>IF(ISERROR(VLOOKUP(B:B,'Shared Sites 2-18'!$A$2:$P$98,5,FALSE)),"",VLOOKUP(B:B,'Shared Sites 2-18'!$A$2:$P$98,5,FALSE))</f>
        <v/>
      </c>
      <c r="W79" s="17" t="str">
        <f>IF(ISERROR(VLOOKUP(B:B,'Shared Sites 2-18'!$A$2:$P$98,15,FALSE)),"",VLOOKUP(B:B,'Shared Sites 2-18'!$A$2:$P$98,15,FALSE))</f>
        <v/>
      </c>
      <c r="Y79" s="17" t="str">
        <f t="shared" si="2"/>
        <v>6034</v>
      </c>
      <c r="Z79" s="17">
        <v>6034</v>
      </c>
      <c r="AA79" s="402"/>
      <c r="AB79" s="420"/>
    </row>
    <row r="80" spans="1:28" ht="14.65" customHeight="1" x14ac:dyDescent="0.25">
      <c r="A80" s="16">
        <v>2630</v>
      </c>
      <c r="B80" s="16" t="s">
        <v>173</v>
      </c>
      <c r="C80" s="16" t="s">
        <v>1442</v>
      </c>
      <c r="D80" s="16" t="s">
        <v>55</v>
      </c>
      <c r="E80" s="16" t="s">
        <v>50</v>
      </c>
      <c r="F80" s="17" t="s">
        <v>46</v>
      </c>
      <c r="G80" s="17" t="s">
        <v>46</v>
      </c>
      <c r="H80" s="17" t="s">
        <v>49</v>
      </c>
      <c r="I80" s="17" t="s">
        <v>49</v>
      </c>
      <c r="J80" s="17">
        <v>0</v>
      </c>
      <c r="K80" s="17">
        <v>0</v>
      </c>
      <c r="L80" s="17">
        <v>0</v>
      </c>
      <c r="M80" s="17">
        <v>11</v>
      </c>
      <c r="N80" s="17">
        <v>44</v>
      </c>
      <c r="O80" s="17">
        <v>0</v>
      </c>
      <c r="P80" s="23">
        <v>389</v>
      </c>
      <c r="Q80" s="23">
        <v>389</v>
      </c>
      <c r="R80" s="23">
        <v>444</v>
      </c>
      <c r="S80" s="17" t="s">
        <v>19</v>
      </c>
      <c r="T80" s="17" t="str">
        <f>IF(ISERROR(VLOOKUP(B:B,'Shared Sites 2-18'!$A$2:$P$98,3,FALSE)),"",VLOOKUP(B:B,'Shared Sites 2-18'!$A$2:$P$98,3,FALSE))</f>
        <v/>
      </c>
      <c r="U80" s="17" t="str">
        <f>IF(ISERROR(VLOOKUP(B:B,'Shared Sites 2-18'!$A$2:$P$98,4,FALSE)),"",VLOOKUP(B:B,'Shared Sites 2-18'!$A$2:$P$98,4,FALSE))</f>
        <v/>
      </c>
      <c r="V80" s="17" t="str">
        <f>IF(ISERROR(VLOOKUP(B:B,'Shared Sites 2-18'!$A$2:$P$98,5,FALSE)),"",VLOOKUP(B:B,'Shared Sites 2-18'!$A$2:$P$98,5,FALSE))</f>
        <v/>
      </c>
      <c r="W80" s="17" t="str">
        <f>IF(ISERROR(VLOOKUP(B:B,'Shared Sites 2-18'!$A$2:$P$98,15,FALSE)),"",VLOOKUP(B:B,'Shared Sites 2-18'!$A$2:$P$98,15,FALSE))</f>
        <v/>
      </c>
      <c r="Y80" s="17" t="str">
        <f t="shared" si="2"/>
        <v>6034</v>
      </c>
      <c r="Z80" s="17">
        <v>6034</v>
      </c>
      <c r="AA80" s="402"/>
      <c r="AB80" s="420"/>
    </row>
    <row r="81" spans="1:28" ht="14.65" customHeight="1" x14ac:dyDescent="0.25">
      <c r="A81" s="16">
        <v>2644</v>
      </c>
      <c r="B81" s="16" t="s">
        <v>174</v>
      </c>
      <c r="C81" s="16" t="s">
        <v>1443</v>
      </c>
      <c r="D81" s="16" t="s">
        <v>55</v>
      </c>
      <c r="E81" s="16" t="s">
        <v>50</v>
      </c>
      <c r="F81" s="17" t="s">
        <v>46</v>
      </c>
      <c r="G81" s="17" t="s">
        <v>46</v>
      </c>
      <c r="H81" s="17" t="s">
        <v>51</v>
      </c>
      <c r="I81" s="17" t="s">
        <v>51</v>
      </c>
      <c r="J81" s="17">
        <v>28</v>
      </c>
      <c r="K81" s="17">
        <v>0</v>
      </c>
      <c r="L81" s="17">
        <v>0</v>
      </c>
      <c r="M81" s="17">
        <v>12</v>
      </c>
      <c r="N81" s="17">
        <v>0</v>
      </c>
      <c r="O81" s="17">
        <v>11</v>
      </c>
      <c r="P81" s="23">
        <v>278</v>
      </c>
      <c r="Q81" s="23">
        <v>306</v>
      </c>
      <c r="R81" s="23">
        <v>329</v>
      </c>
      <c r="S81" s="17" t="s">
        <v>19</v>
      </c>
      <c r="T81" s="17" t="str">
        <f>IF(ISERROR(VLOOKUP(B:B,'Shared Sites 2-18'!$A$2:$P$98,3,FALSE)),"",VLOOKUP(B:B,'Shared Sites 2-18'!$A$2:$P$98,3,FALSE))</f>
        <v/>
      </c>
      <c r="U81" s="17" t="str">
        <f>IF(ISERROR(VLOOKUP(B:B,'Shared Sites 2-18'!$A$2:$P$98,4,FALSE)),"",VLOOKUP(B:B,'Shared Sites 2-18'!$A$2:$P$98,4,FALSE))</f>
        <v/>
      </c>
      <c r="V81" s="17" t="str">
        <f>IF(ISERROR(VLOOKUP(B:B,'Shared Sites 2-18'!$A$2:$P$98,5,FALSE)),"",VLOOKUP(B:B,'Shared Sites 2-18'!$A$2:$P$98,5,FALSE))</f>
        <v/>
      </c>
      <c r="W81" s="17" t="str">
        <f>IF(ISERROR(VLOOKUP(B:B,'Shared Sites 2-18'!$A$2:$P$98,15,FALSE)),"",VLOOKUP(B:B,'Shared Sites 2-18'!$A$2:$P$98,15,FALSE))</f>
        <v/>
      </c>
      <c r="Y81" s="17" t="str">
        <f t="shared" si="2"/>
        <v>6034</v>
      </c>
      <c r="Z81" s="17">
        <v>6034</v>
      </c>
      <c r="AA81" s="402"/>
      <c r="AB81" s="420"/>
    </row>
    <row r="82" spans="1:28" ht="14.65" customHeight="1" x14ac:dyDescent="0.25">
      <c r="A82" s="16">
        <v>2658</v>
      </c>
      <c r="B82" s="16" t="s">
        <v>175</v>
      </c>
      <c r="C82" s="16" t="s">
        <v>1444</v>
      </c>
      <c r="D82" s="16" t="s">
        <v>55</v>
      </c>
      <c r="E82" s="16" t="s">
        <v>50</v>
      </c>
      <c r="F82" s="17" t="s">
        <v>46</v>
      </c>
      <c r="G82" s="17" t="s">
        <v>46</v>
      </c>
      <c r="H82" s="17" t="s">
        <v>49</v>
      </c>
      <c r="I82" s="17" t="s">
        <v>49</v>
      </c>
      <c r="J82" s="17">
        <v>31</v>
      </c>
      <c r="K82" s="17">
        <v>0</v>
      </c>
      <c r="L82" s="17">
        <v>0</v>
      </c>
      <c r="M82" s="17">
        <v>15</v>
      </c>
      <c r="N82" s="17">
        <v>0</v>
      </c>
      <c r="O82" s="17">
        <v>23</v>
      </c>
      <c r="P82" s="23">
        <v>326</v>
      </c>
      <c r="Q82" s="23">
        <v>357</v>
      </c>
      <c r="R82" s="23">
        <v>395</v>
      </c>
      <c r="S82" s="17" t="s">
        <v>19</v>
      </c>
      <c r="T82" s="17" t="str">
        <f>IF(ISERROR(VLOOKUP(B:B,'Shared Sites 2-18'!$A$2:$P$98,3,FALSE)),"",VLOOKUP(B:B,'Shared Sites 2-18'!$A$2:$P$98,3,FALSE))</f>
        <v/>
      </c>
      <c r="U82" s="17" t="str">
        <f>IF(ISERROR(VLOOKUP(B:B,'Shared Sites 2-18'!$A$2:$P$98,4,FALSE)),"",VLOOKUP(B:B,'Shared Sites 2-18'!$A$2:$P$98,4,FALSE))</f>
        <v/>
      </c>
      <c r="V82" s="17" t="str">
        <f>IF(ISERROR(VLOOKUP(B:B,'Shared Sites 2-18'!$A$2:$P$98,5,FALSE)),"",VLOOKUP(B:B,'Shared Sites 2-18'!$A$2:$P$98,5,FALSE))</f>
        <v/>
      </c>
      <c r="W82" s="17" t="str">
        <f>IF(ISERROR(VLOOKUP(B:B,'Shared Sites 2-18'!$A$2:$P$98,15,FALSE)),"",VLOOKUP(B:B,'Shared Sites 2-18'!$A$2:$P$98,15,FALSE))</f>
        <v/>
      </c>
      <c r="Y82" s="17" t="str">
        <f t="shared" si="2"/>
        <v>6034</v>
      </c>
      <c r="Z82" s="17">
        <v>6034</v>
      </c>
      <c r="AA82" s="402"/>
      <c r="AB82" s="420"/>
    </row>
    <row r="83" spans="1:28" ht="14.65" customHeight="1" x14ac:dyDescent="0.25">
      <c r="A83" s="16">
        <v>2671</v>
      </c>
      <c r="B83" s="16" t="s">
        <v>176</v>
      </c>
      <c r="C83" s="16" t="s">
        <v>177</v>
      </c>
      <c r="D83" s="16" t="s">
        <v>55</v>
      </c>
      <c r="E83" s="16" t="s">
        <v>50</v>
      </c>
      <c r="F83" s="17" t="s">
        <v>46</v>
      </c>
      <c r="G83" s="17" t="s">
        <v>46</v>
      </c>
      <c r="H83" s="17" t="s">
        <v>6</v>
      </c>
      <c r="I83" s="17" t="s">
        <v>6</v>
      </c>
      <c r="J83" s="17">
        <v>15</v>
      </c>
      <c r="K83" s="17">
        <v>0</v>
      </c>
      <c r="L83" s="17">
        <v>0</v>
      </c>
      <c r="M83" s="17">
        <v>0</v>
      </c>
      <c r="N83" s="17">
        <v>14</v>
      </c>
      <c r="O83" s="17">
        <v>11</v>
      </c>
      <c r="P83" s="23">
        <v>154</v>
      </c>
      <c r="Q83" s="23">
        <v>169</v>
      </c>
      <c r="R83" s="23">
        <v>194</v>
      </c>
      <c r="S83" s="17" t="s">
        <v>19</v>
      </c>
      <c r="T83" s="17" t="str">
        <f>IF(ISERROR(VLOOKUP(B:B,'Shared Sites 2-18'!$A$2:$P$98,3,FALSE)),"",VLOOKUP(B:B,'Shared Sites 2-18'!$A$2:$P$98,3,FALSE))</f>
        <v/>
      </c>
      <c r="U83" s="17" t="str">
        <f>IF(ISERROR(VLOOKUP(B:B,'Shared Sites 2-18'!$A$2:$P$98,4,FALSE)),"",VLOOKUP(B:B,'Shared Sites 2-18'!$A$2:$P$98,4,FALSE))</f>
        <v/>
      </c>
      <c r="V83" s="17" t="str">
        <f>IF(ISERROR(VLOOKUP(B:B,'Shared Sites 2-18'!$A$2:$P$98,5,FALSE)),"",VLOOKUP(B:B,'Shared Sites 2-18'!$A$2:$P$98,5,FALSE))</f>
        <v/>
      </c>
      <c r="W83" s="17" t="str">
        <f>IF(ISERROR(VLOOKUP(B:B,'Shared Sites 2-18'!$A$2:$P$98,15,FALSE)),"",VLOOKUP(B:B,'Shared Sites 2-18'!$A$2:$P$98,15,FALSE))</f>
        <v/>
      </c>
      <c r="Y83" s="17" t="str">
        <f t="shared" si="2"/>
        <v>6034</v>
      </c>
      <c r="Z83" s="17">
        <v>6034</v>
      </c>
      <c r="AA83" s="402"/>
      <c r="AB83" s="420"/>
    </row>
    <row r="84" spans="1:28" ht="14.65" customHeight="1" x14ac:dyDescent="0.25">
      <c r="A84" s="16">
        <v>2685</v>
      </c>
      <c r="B84" s="16" t="s">
        <v>178</v>
      </c>
      <c r="C84" s="16" t="s">
        <v>1445</v>
      </c>
      <c r="D84" s="16" t="s">
        <v>55</v>
      </c>
      <c r="E84" s="16" t="s">
        <v>50</v>
      </c>
      <c r="F84" s="17" t="s">
        <v>46</v>
      </c>
      <c r="G84" s="17" t="s">
        <v>46</v>
      </c>
      <c r="H84" s="17" t="s">
        <v>48</v>
      </c>
      <c r="I84" s="17" t="s">
        <v>48</v>
      </c>
      <c r="J84" s="17">
        <v>37</v>
      </c>
      <c r="K84" s="17">
        <v>0</v>
      </c>
      <c r="L84" s="17">
        <v>0</v>
      </c>
      <c r="M84" s="17">
        <v>7</v>
      </c>
      <c r="N84" s="17">
        <v>0</v>
      </c>
      <c r="O84" s="17">
        <v>0</v>
      </c>
      <c r="P84" s="23">
        <v>327</v>
      </c>
      <c r="Q84" s="23">
        <v>364</v>
      </c>
      <c r="R84" s="23">
        <v>371</v>
      </c>
      <c r="S84" s="17" t="s">
        <v>19</v>
      </c>
      <c r="T84" s="17" t="str">
        <f>IF(ISERROR(VLOOKUP(B:B,'Shared Sites 2-18'!$A$2:$P$98,3,FALSE)),"",VLOOKUP(B:B,'Shared Sites 2-18'!$A$2:$P$98,3,FALSE))</f>
        <v/>
      </c>
      <c r="U84" s="17" t="str">
        <f>IF(ISERROR(VLOOKUP(B:B,'Shared Sites 2-18'!$A$2:$P$98,4,FALSE)),"",VLOOKUP(B:B,'Shared Sites 2-18'!$A$2:$P$98,4,FALSE))</f>
        <v/>
      </c>
      <c r="V84" s="17" t="str">
        <f>IF(ISERROR(VLOOKUP(B:B,'Shared Sites 2-18'!$A$2:$P$98,5,FALSE)),"",VLOOKUP(B:B,'Shared Sites 2-18'!$A$2:$P$98,5,FALSE))</f>
        <v/>
      </c>
      <c r="W84" s="17" t="str">
        <f>IF(ISERROR(VLOOKUP(B:B,'Shared Sites 2-18'!$A$2:$P$98,15,FALSE)),"",VLOOKUP(B:B,'Shared Sites 2-18'!$A$2:$P$98,15,FALSE))</f>
        <v/>
      </c>
      <c r="Y84" s="17" t="str">
        <f t="shared" si="2"/>
        <v>6034</v>
      </c>
      <c r="Z84" s="17">
        <v>6034</v>
      </c>
      <c r="AA84" s="402"/>
      <c r="AB84" s="420"/>
    </row>
    <row r="85" spans="1:28" ht="14.65" customHeight="1" x14ac:dyDescent="0.25">
      <c r="A85" s="16">
        <v>2699</v>
      </c>
      <c r="B85" s="16" t="s">
        <v>179</v>
      </c>
      <c r="C85" s="16" t="s">
        <v>180</v>
      </c>
      <c r="D85" s="16" t="s">
        <v>55</v>
      </c>
      <c r="E85" s="16" t="s">
        <v>50</v>
      </c>
      <c r="F85" s="17" t="s">
        <v>46</v>
      </c>
      <c r="G85" s="17" t="s">
        <v>46</v>
      </c>
      <c r="H85" s="17" t="s">
        <v>6</v>
      </c>
      <c r="I85" s="17" t="s">
        <v>6</v>
      </c>
      <c r="J85" s="17">
        <v>21</v>
      </c>
      <c r="K85" s="17">
        <v>0</v>
      </c>
      <c r="L85" s="17">
        <v>0</v>
      </c>
      <c r="M85" s="17">
        <v>0</v>
      </c>
      <c r="N85" s="17">
        <v>0</v>
      </c>
      <c r="O85" s="17">
        <v>0</v>
      </c>
      <c r="P85" s="23">
        <v>449</v>
      </c>
      <c r="Q85" s="23">
        <v>470</v>
      </c>
      <c r="R85" s="23">
        <v>470</v>
      </c>
      <c r="S85" s="17" t="s">
        <v>19</v>
      </c>
      <c r="T85" s="17" t="str">
        <f>IF(ISERROR(VLOOKUP(B:B,'Shared Sites 2-18'!$A$2:$P$98,3,FALSE)),"",VLOOKUP(B:B,'Shared Sites 2-18'!$A$2:$P$98,3,FALSE))</f>
        <v/>
      </c>
      <c r="U85" s="17" t="str">
        <f>IF(ISERROR(VLOOKUP(B:B,'Shared Sites 2-18'!$A$2:$P$98,4,FALSE)),"",VLOOKUP(B:B,'Shared Sites 2-18'!$A$2:$P$98,4,FALSE))</f>
        <v/>
      </c>
      <c r="V85" s="17" t="str">
        <f>IF(ISERROR(VLOOKUP(B:B,'Shared Sites 2-18'!$A$2:$P$98,5,FALSE)),"",VLOOKUP(B:B,'Shared Sites 2-18'!$A$2:$P$98,5,FALSE))</f>
        <v/>
      </c>
      <c r="W85" s="17" t="str">
        <f>IF(ISERROR(VLOOKUP(B:B,'Shared Sites 2-18'!$A$2:$P$98,15,FALSE)),"",VLOOKUP(B:B,'Shared Sites 2-18'!$A$2:$P$98,15,FALSE))</f>
        <v/>
      </c>
      <c r="Y85" s="17" t="str">
        <f t="shared" si="2"/>
        <v>6034</v>
      </c>
      <c r="Z85" s="17">
        <v>6034</v>
      </c>
      <c r="AA85" s="402"/>
      <c r="AB85" s="420"/>
    </row>
    <row r="86" spans="1:28" ht="14.65" customHeight="1" x14ac:dyDescent="0.25">
      <c r="A86" s="16">
        <v>2701</v>
      </c>
      <c r="B86" s="16" t="s">
        <v>181</v>
      </c>
      <c r="C86" s="16" t="s">
        <v>182</v>
      </c>
      <c r="D86" s="16" t="s">
        <v>55</v>
      </c>
      <c r="E86" s="16" t="s">
        <v>50</v>
      </c>
      <c r="F86" s="17" t="s">
        <v>46</v>
      </c>
      <c r="G86" s="17" t="s">
        <v>46</v>
      </c>
      <c r="H86" s="17" t="s">
        <v>6</v>
      </c>
      <c r="I86" s="17" t="s">
        <v>6</v>
      </c>
      <c r="J86" s="17">
        <v>8</v>
      </c>
      <c r="K86" s="17">
        <v>0</v>
      </c>
      <c r="L86" s="17">
        <v>0</v>
      </c>
      <c r="M86" s="17">
        <v>9</v>
      </c>
      <c r="N86" s="17">
        <v>0</v>
      </c>
      <c r="O86" s="17">
        <v>0</v>
      </c>
      <c r="P86" s="23">
        <v>642</v>
      </c>
      <c r="Q86" s="23">
        <v>650</v>
      </c>
      <c r="R86" s="23">
        <v>659</v>
      </c>
      <c r="S86" s="17" t="s">
        <v>19</v>
      </c>
      <c r="T86" s="17" t="str">
        <f>IF(ISERROR(VLOOKUP(B:B,'Shared Sites 2-18'!$A$2:$P$98,3,FALSE)),"",VLOOKUP(B:B,'Shared Sites 2-18'!$A$2:$P$98,3,FALSE))</f>
        <v/>
      </c>
      <c r="U86" s="17" t="str">
        <f>IF(ISERROR(VLOOKUP(B:B,'Shared Sites 2-18'!$A$2:$P$98,4,FALSE)),"",VLOOKUP(B:B,'Shared Sites 2-18'!$A$2:$P$98,4,FALSE))</f>
        <v/>
      </c>
      <c r="V86" s="17" t="str">
        <f>IF(ISERROR(VLOOKUP(B:B,'Shared Sites 2-18'!$A$2:$P$98,5,FALSE)),"",VLOOKUP(B:B,'Shared Sites 2-18'!$A$2:$P$98,5,FALSE))</f>
        <v/>
      </c>
      <c r="W86" s="17" t="str">
        <f>IF(ISERROR(VLOOKUP(B:B,'Shared Sites 2-18'!$A$2:$P$98,15,FALSE)),"",VLOOKUP(B:B,'Shared Sites 2-18'!$A$2:$P$98,15,FALSE))</f>
        <v/>
      </c>
      <c r="Y86" s="17" t="str">
        <f t="shared" si="2"/>
        <v>6034</v>
      </c>
      <c r="Z86" s="17">
        <v>6034</v>
      </c>
      <c r="AA86" s="402"/>
      <c r="AB86" s="420"/>
    </row>
    <row r="87" spans="1:28" ht="14.65" customHeight="1" x14ac:dyDescent="0.25">
      <c r="A87" s="16">
        <v>2704</v>
      </c>
      <c r="B87" s="16" t="s">
        <v>183</v>
      </c>
      <c r="C87" s="16" t="s">
        <v>184</v>
      </c>
      <c r="D87" s="16" t="s">
        <v>55</v>
      </c>
      <c r="E87" s="16" t="s">
        <v>80</v>
      </c>
      <c r="F87" s="17" t="s">
        <v>102</v>
      </c>
      <c r="G87" s="17" t="s">
        <v>46</v>
      </c>
      <c r="H87" s="17" t="s">
        <v>47</v>
      </c>
      <c r="I87" s="17" t="s">
        <v>47</v>
      </c>
      <c r="J87" s="17">
        <v>0</v>
      </c>
      <c r="K87" s="17">
        <v>0</v>
      </c>
      <c r="L87" s="17">
        <v>0</v>
      </c>
      <c r="M87" s="17">
        <v>0</v>
      </c>
      <c r="N87" s="17">
        <v>0</v>
      </c>
      <c r="O87" s="17">
        <v>0</v>
      </c>
      <c r="P87" s="23">
        <v>423</v>
      </c>
      <c r="Q87" s="23">
        <v>423</v>
      </c>
      <c r="R87" s="23">
        <v>423</v>
      </c>
      <c r="S87" s="17" t="s">
        <v>19</v>
      </c>
      <c r="T87" s="17" t="str">
        <f>IF(ISERROR(VLOOKUP(B:B,'Shared Sites 2-18'!$A$2:$P$98,3,FALSE)),"",VLOOKUP(B:B,'Shared Sites 2-18'!$A$2:$P$98,3,FALSE))</f>
        <v/>
      </c>
      <c r="U87" s="17" t="str">
        <f>IF(ISERROR(VLOOKUP(B:B,'Shared Sites 2-18'!$A$2:$P$98,4,FALSE)),"",VLOOKUP(B:B,'Shared Sites 2-18'!$A$2:$P$98,4,FALSE))</f>
        <v/>
      </c>
      <c r="V87" s="17" t="str">
        <f>IF(ISERROR(VLOOKUP(B:B,'Shared Sites 2-18'!$A$2:$P$98,5,FALSE)),"",VLOOKUP(B:B,'Shared Sites 2-18'!$A$2:$P$98,5,FALSE))</f>
        <v/>
      </c>
      <c r="W87" s="17" t="str">
        <f>IF(ISERROR(VLOOKUP(B:B,'Shared Sites 2-18'!$A$2:$P$98,15,FALSE)),"",VLOOKUP(B:B,'Shared Sites 2-18'!$A$2:$P$98,15,FALSE))</f>
        <v/>
      </c>
      <c r="Y87" s="17" t="str">
        <f t="shared" si="2"/>
        <v>6034</v>
      </c>
      <c r="Z87" s="17">
        <v>6034</v>
      </c>
      <c r="AA87" s="402"/>
      <c r="AB87" s="420"/>
    </row>
    <row r="88" spans="1:28" ht="14.65" customHeight="1" x14ac:dyDescent="0.25">
      <c r="A88" s="16">
        <v>2706</v>
      </c>
      <c r="B88" s="16" t="s">
        <v>185</v>
      </c>
      <c r="C88" s="16" t="s">
        <v>186</v>
      </c>
      <c r="D88" s="16" t="s">
        <v>55</v>
      </c>
      <c r="E88" s="16" t="s">
        <v>50</v>
      </c>
      <c r="F88" s="17" t="s">
        <v>102</v>
      </c>
      <c r="G88" s="17" t="s">
        <v>46</v>
      </c>
      <c r="H88" s="17" t="s">
        <v>47</v>
      </c>
      <c r="I88" s="17" t="s">
        <v>47</v>
      </c>
      <c r="J88" s="17">
        <v>5</v>
      </c>
      <c r="K88" s="17">
        <v>0</v>
      </c>
      <c r="L88" s="17">
        <v>0</v>
      </c>
      <c r="M88" s="17">
        <v>7</v>
      </c>
      <c r="N88" s="17">
        <v>0</v>
      </c>
      <c r="O88" s="17">
        <v>0</v>
      </c>
      <c r="P88" s="23">
        <v>518</v>
      </c>
      <c r="Q88" s="23">
        <v>523</v>
      </c>
      <c r="R88" s="23">
        <v>530</v>
      </c>
      <c r="S88" s="17" t="s">
        <v>19</v>
      </c>
      <c r="T88" s="17" t="str">
        <f>IF(ISERROR(VLOOKUP(B:B,'Shared Sites 2-18'!$A$2:$P$98,3,FALSE)),"",VLOOKUP(B:B,'Shared Sites 2-18'!$A$2:$P$98,3,FALSE))</f>
        <v/>
      </c>
      <c r="U88" s="17" t="str">
        <f>IF(ISERROR(VLOOKUP(B:B,'Shared Sites 2-18'!$A$2:$P$98,4,FALSE)),"",VLOOKUP(B:B,'Shared Sites 2-18'!$A$2:$P$98,4,FALSE))</f>
        <v/>
      </c>
      <c r="V88" s="17" t="str">
        <f>IF(ISERROR(VLOOKUP(B:B,'Shared Sites 2-18'!$A$2:$P$98,5,FALSE)),"",VLOOKUP(B:B,'Shared Sites 2-18'!$A$2:$P$98,5,FALSE))</f>
        <v/>
      </c>
      <c r="W88" s="17" t="str">
        <f>IF(ISERROR(VLOOKUP(B:B,'Shared Sites 2-18'!$A$2:$P$98,15,FALSE)),"",VLOOKUP(B:B,'Shared Sites 2-18'!$A$2:$P$98,15,FALSE))</f>
        <v/>
      </c>
      <c r="Y88" s="17" t="str">
        <f t="shared" si="2"/>
        <v>6034</v>
      </c>
      <c r="Z88" s="17">
        <v>6034</v>
      </c>
      <c r="AA88" s="402"/>
      <c r="AB88" s="420"/>
    </row>
    <row r="89" spans="1:28" ht="14.65" customHeight="1" x14ac:dyDescent="0.25">
      <c r="A89" s="16">
        <v>2712</v>
      </c>
      <c r="B89" s="16" t="s">
        <v>187</v>
      </c>
      <c r="C89" s="16" t="s">
        <v>188</v>
      </c>
      <c r="D89" s="16" t="s">
        <v>55</v>
      </c>
      <c r="E89" s="16" t="s">
        <v>80</v>
      </c>
      <c r="F89" s="17" t="s">
        <v>102</v>
      </c>
      <c r="G89" s="17" t="s">
        <v>46</v>
      </c>
      <c r="H89" s="17" t="s">
        <v>47</v>
      </c>
      <c r="I89" s="17" t="s">
        <v>47</v>
      </c>
      <c r="J89" s="17">
        <v>18</v>
      </c>
      <c r="K89" s="17">
        <v>0</v>
      </c>
      <c r="L89" s="17">
        <v>0</v>
      </c>
      <c r="M89" s="17">
        <v>0</v>
      </c>
      <c r="N89" s="17">
        <v>25</v>
      </c>
      <c r="O89" s="17">
        <v>0</v>
      </c>
      <c r="P89" s="23">
        <v>384</v>
      </c>
      <c r="Q89" s="23">
        <v>402</v>
      </c>
      <c r="R89" s="23">
        <v>427</v>
      </c>
      <c r="S89" s="17" t="s">
        <v>19</v>
      </c>
      <c r="T89" s="17" t="str">
        <f>IF(ISERROR(VLOOKUP(B:B,'Shared Sites 2-18'!$A$2:$P$98,3,FALSE)),"",VLOOKUP(B:B,'Shared Sites 2-18'!$A$2:$P$98,3,FALSE))</f>
        <v/>
      </c>
      <c r="U89" s="17" t="str">
        <f>IF(ISERROR(VLOOKUP(B:B,'Shared Sites 2-18'!$A$2:$P$98,4,FALSE)),"",VLOOKUP(B:B,'Shared Sites 2-18'!$A$2:$P$98,4,FALSE))</f>
        <v/>
      </c>
      <c r="V89" s="17" t="str">
        <f>IF(ISERROR(VLOOKUP(B:B,'Shared Sites 2-18'!$A$2:$P$98,5,FALSE)),"",VLOOKUP(B:B,'Shared Sites 2-18'!$A$2:$P$98,5,FALSE))</f>
        <v/>
      </c>
      <c r="W89" s="17" t="str">
        <f>IF(ISERROR(VLOOKUP(B:B,'Shared Sites 2-18'!$A$2:$P$98,15,FALSE)),"",VLOOKUP(B:B,'Shared Sites 2-18'!$A$2:$P$98,15,FALSE))</f>
        <v/>
      </c>
      <c r="Y89" s="17" t="str">
        <f t="shared" si="2"/>
        <v>6034</v>
      </c>
      <c r="Z89" s="17">
        <v>6034</v>
      </c>
      <c r="AA89" s="402"/>
      <c r="AB89" s="420"/>
    </row>
    <row r="90" spans="1:28" ht="14.65" customHeight="1" x14ac:dyDescent="0.25">
      <c r="A90" s="16">
        <v>2726</v>
      </c>
      <c r="B90" s="16" t="s">
        <v>189</v>
      </c>
      <c r="C90" s="16" t="s">
        <v>1446</v>
      </c>
      <c r="D90" s="16" t="s">
        <v>55</v>
      </c>
      <c r="E90" s="16" t="s">
        <v>50</v>
      </c>
      <c r="F90" s="17" t="s">
        <v>46</v>
      </c>
      <c r="G90" s="17" t="s">
        <v>46</v>
      </c>
      <c r="H90" s="17" t="s">
        <v>49</v>
      </c>
      <c r="I90" s="17" t="s">
        <v>49</v>
      </c>
      <c r="J90" s="17">
        <v>26</v>
      </c>
      <c r="K90" s="17">
        <v>0</v>
      </c>
      <c r="L90" s="17">
        <v>0</v>
      </c>
      <c r="M90" s="17">
        <v>16</v>
      </c>
      <c r="N90" s="17">
        <v>0</v>
      </c>
      <c r="O90" s="17">
        <v>24</v>
      </c>
      <c r="P90" s="23">
        <v>510</v>
      </c>
      <c r="Q90" s="23">
        <v>536</v>
      </c>
      <c r="R90" s="23">
        <v>576</v>
      </c>
      <c r="S90" s="17" t="s">
        <v>19</v>
      </c>
      <c r="T90" s="17" t="str">
        <f>IF(ISERROR(VLOOKUP(B:B,'Shared Sites 2-18'!$A$2:$P$98,3,FALSE)),"",VLOOKUP(B:B,'Shared Sites 2-18'!$A$2:$P$98,3,FALSE))</f>
        <v/>
      </c>
      <c r="U90" s="17" t="str">
        <f>IF(ISERROR(VLOOKUP(B:B,'Shared Sites 2-18'!$A$2:$P$98,4,FALSE)),"",VLOOKUP(B:B,'Shared Sites 2-18'!$A$2:$P$98,4,FALSE))</f>
        <v/>
      </c>
      <c r="V90" s="17" t="str">
        <f>IF(ISERROR(VLOOKUP(B:B,'Shared Sites 2-18'!$A$2:$P$98,5,FALSE)),"",VLOOKUP(B:B,'Shared Sites 2-18'!$A$2:$P$98,5,FALSE))</f>
        <v/>
      </c>
      <c r="W90" s="17" t="str">
        <f>IF(ISERROR(VLOOKUP(B:B,'Shared Sites 2-18'!$A$2:$P$98,15,FALSE)),"",VLOOKUP(B:B,'Shared Sites 2-18'!$A$2:$P$98,15,FALSE))</f>
        <v/>
      </c>
      <c r="Y90" s="17" t="str">
        <f t="shared" si="2"/>
        <v>6034</v>
      </c>
      <c r="Z90" s="17">
        <v>6034</v>
      </c>
      <c r="AA90" s="402"/>
      <c r="AB90" s="420"/>
    </row>
    <row r="91" spans="1:28" ht="14.65" customHeight="1" x14ac:dyDescent="0.25">
      <c r="A91" s="16">
        <v>2740</v>
      </c>
      <c r="B91" s="16" t="s">
        <v>190</v>
      </c>
      <c r="C91" s="16" t="s">
        <v>1447</v>
      </c>
      <c r="D91" s="16" t="s">
        <v>55</v>
      </c>
      <c r="E91" s="16" t="s">
        <v>80</v>
      </c>
      <c r="F91" s="17" t="s">
        <v>46</v>
      </c>
      <c r="G91" s="17" t="s">
        <v>46</v>
      </c>
      <c r="H91" s="17" t="s">
        <v>51</v>
      </c>
      <c r="I91" s="17" t="s">
        <v>51</v>
      </c>
      <c r="J91" s="17">
        <v>17</v>
      </c>
      <c r="K91" s="17">
        <v>0</v>
      </c>
      <c r="L91" s="17">
        <v>0</v>
      </c>
      <c r="M91" s="17">
        <v>6</v>
      </c>
      <c r="N91" s="17">
        <v>0</v>
      </c>
      <c r="O91" s="17">
        <v>0</v>
      </c>
      <c r="P91" s="23">
        <v>351</v>
      </c>
      <c r="Q91" s="23">
        <v>368</v>
      </c>
      <c r="R91" s="23">
        <v>374</v>
      </c>
      <c r="S91" s="17" t="s">
        <v>19</v>
      </c>
      <c r="T91" s="17" t="str">
        <f>IF(ISERROR(VLOOKUP(B:B,'Shared Sites 2-18'!$A$2:$P$98,3,FALSE)),"",VLOOKUP(B:B,'Shared Sites 2-18'!$A$2:$P$98,3,FALSE))</f>
        <v/>
      </c>
      <c r="U91" s="17" t="str">
        <f>IF(ISERROR(VLOOKUP(B:B,'Shared Sites 2-18'!$A$2:$P$98,4,FALSE)),"",VLOOKUP(B:B,'Shared Sites 2-18'!$A$2:$P$98,4,FALSE))</f>
        <v/>
      </c>
      <c r="V91" s="17" t="str">
        <f>IF(ISERROR(VLOOKUP(B:B,'Shared Sites 2-18'!$A$2:$P$98,5,FALSE)),"",VLOOKUP(B:B,'Shared Sites 2-18'!$A$2:$P$98,5,FALSE))</f>
        <v/>
      </c>
      <c r="W91" s="17" t="str">
        <f>IF(ISERROR(VLOOKUP(B:B,'Shared Sites 2-18'!$A$2:$P$98,15,FALSE)),"",VLOOKUP(B:B,'Shared Sites 2-18'!$A$2:$P$98,15,FALSE))</f>
        <v/>
      </c>
      <c r="Y91" s="17" t="str">
        <f t="shared" si="2"/>
        <v>6034</v>
      </c>
      <c r="Z91" s="17">
        <v>6034</v>
      </c>
      <c r="AA91" s="402"/>
      <c r="AB91" s="420"/>
    </row>
    <row r="92" spans="1:28" ht="14.65" customHeight="1" x14ac:dyDescent="0.25">
      <c r="A92" s="16">
        <v>2741</v>
      </c>
      <c r="B92" s="16" t="s">
        <v>191</v>
      </c>
      <c r="C92" s="16" t="s">
        <v>192</v>
      </c>
      <c r="D92" s="16" t="s">
        <v>90</v>
      </c>
      <c r="E92" s="16" t="s">
        <v>91</v>
      </c>
      <c r="F92" s="17" t="s">
        <v>102</v>
      </c>
      <c r="G92" s="17" t="s">
        <v>46</v>
      </c>
      <c r="H92" s="17" t="s">
        <v>51</v>
      </c>
      <c r="I92" s="17" t="s">
        <v>51</v>
      </c>
      <c r="J92" s="17">
        <v>0</v>
      </c>
      <c r="K92" s="17">
        <v>0</v>
      </c>
      <c r="L92" s="17">
        <v>0</v>
      </c>
      <c r="M92" s="17">
        <v>0</v>
      </c>
      <c r="N92" s="17">
        <v>0</v>
      </c>
      <c r="O92" s="17">
        <v>0</v>
      </c>
      <c r="P92" s="23">
        <v>453</v>
      </c>
      <c r="Q92" s="23">
        <v>453</v>
      </c>
      <c r="R92" s="23">
        <v>453</v>
      </c>
      <c r="S92" s="17" t="s">
        <v>19</v>
      </c>
      <c r="T92" s="17" t="str">
        <f>IF(ISERROR(VLOOKUP(B:B,'Shared Sites 2-18'!$A$2:$P$98,3,FALSE)),"",VLOOKUP(B:B,'Shared Sites 2-18'!$A$2:$P$98,3,FALSE))</f>
        <v/>
      </c>
      <c r="U92" s="17" t="str">
        <f>IF(ISERROR(VLOOKUP(B:B,'Shared Sites 2-18'!$A$2:$P$98,4,FALSE)),"",VLOOKUP(B:B,'Shared Sites 2-18'!$A$2:$P$98,4,FALSE))</f>
        <v/>
      </c>
      <c r="V92" s="17" t="str">
        <f>IF(ISERROR(VLOOKUP(B:B,'Shared Sites 2-18'!$A$2:$P$98,5,FALSE)),"",VLOOKUP(B:B,'Shared Sites 2-18'!$A$2:$P$98,5,FALSE))</f>
        <v/>
      </c>
      <c r="W92" s="17" t="str">
        <f>IF(ISERROR(VLOOKUP(B:B,'Shared Sites 2-18'!$A$2:$P$98,15,FALSE)),"",VLOOKUP(B:B,'Shared Sites 2-18'!$A$2:$P$98,15,FALSE))</f>
        <v/>
      </c>
      <c r="Y92" s="17" t="str">
        <f t="shared" si="2"/>
        <v>6034</v>
      </c>
      <c r="Z92" s="17">
        <v>6034</v>
      </c>
      <c r="AA92" s="402"/>
      <c r="AB92" s="420"/>
    </row>
    <row r="93" spans="1:28" ht="14.65" customHeight="1" x14ac:dyDescent="0.25">
      <c r="A93" s="16">
        <v>2753</v>
      </c>
      <c r="B93" s="16" t="s">
        <v>193</v>
      </c>
      <c r="C93" s="16" t="s">
        <v>194</v>
      </c>
      <c r="D93" s="16" t="s">
        <v>55</v>
      </c>
      <c r="E93" s="16" t="s">
        <v>50</v>
      </c>
      <c r="F93" s="17" t="s">
        <v>46</v>
      </c>
      <c r="G93" s="17" t="s">
        <v>46</v>
      </c>
      <c r="H93" s="17" t="s">
        <v>47</v>
      </c>
      <c r="I93" s="17" t="s">
        <v>47</v>
      </c>
      <c r="J93" s="17">
        <v>27</v>
      </c>
      <c r="K93" s="17">
        <v>0</v>
      </c>
      <c r="L93" s="17">
        <v>0</v>
      </c>
      <c r="M93" s="17">
        <v>13</v>
      </c>
      <c r="N93" s="17">
        <v>0</v>
      </c>
      <c r="O93" s="17">
        <v>24</v>
      </c>
      <c r="P93" s="23">
        <v>586</v>
      </c>
      <c r="Q93" s="23">
        <v>613</v>
      </c>
      <c r="R93" s="23">
        <v>650</v>
      </c>
      <c r="S93" s="17" t="s">
        <v>19</v>
      </c>
      <c r="T93" s="17" t="str">
        <f>IF(ISERROR(VLOOKUP(B:B,'Shared Sites 2-18'!$A$2:$P$98,3,FALSE)),"",VLOOKUP(B:B,'Shared Sites 2-18'!$A$2:$P$98,3,FALSE))</f>
        <v/>
      </c>
      <c r="U93" s="17" t="str">
        <f>IF(ISERROR(VLOOKUP(B:B,'Shared Sites 2-18'!$A$2:$P$98,4,FALSE)),"",VLOOKUP(B:B,'Shared Sites 2-18'!$A$2:$P$98,4,FALSE))</f>
        <v/>
      </c>
      <c r="V93" s="17" t="str">
        <f>IF(ISERROR(VLOOKUP(B:B,'Shared Sites 2-18'!$A$2:$P$98,5,FALSE)),"",VLOOKUP(B:B,'Shared Sites 2-18'!$A$2:$P$98,5,FALSE))</f>
        <v/>
      </c>
      <c r="W93" s="17" t="str">
        <f>IF(ISERROR(VLOOKUP(B:B,'Shared Sites 2-18'!$A$2:$P$98,15,FALSE)),"",VLOOKUP(B:B,'Shared Sites 2-18'!$A$2:$P$98,15,FALSE))</f>
        <v/>
      </c>
      <c r="Y93" s="17" t="str">
        <f t="shared" si="2"/>
        <v>6034</v>
      </c>
      <c r="Z93" s="17">
        <v>6034</v>
      </c>
      <c r="AA93" s="402"/>
      <c r="AB93" s="420"/>
    </row>
    <row r="94" spans="1:28" ht="14.65" customHeight="1" x14ac:dyDescent="0.25">
      <c r="A94" s="16">
        <v>2767</v>
      </c>
      <c r="B94" s="16" t="s">
        <v>195</v>
      </c>
      <c r="C94" s="16" t="s">
        <v>1448</v>
      </c>
      <c r="D94" s="16" t="s">
        <v>55</v>
      </c>
      <c r="E94" s="16" t="s">
        <v>50</v>
      </c>
      <c r="F94" s="17" t="s">
        <v>46</v>
      </c>
      <c r="G94" s="17" t="s">
        <v>46</v>
      </c>
      <c r="H94" s="17" t="s">
        <v>47</v>
      </c>
      <c r="I94" s="17" t="s">
        <v>47</v>
      </c>
      <c r="J94" s="17">
        <v>34</v>
      </c>
      <c r="K94" s="17">
        <v>0</v>
      </c>
      <c r="L94" s="17">
        <v>0</v>
      </c>
      <c r="M94" s="17">
        <v>10</v>
      </c>
      <c r="N94" s="17">
        <v>0</v>
      </c>
      <c r="O94" s="17">
        <v>24</v>
      </c>
      <c r="P94" s="23">
        <v>393</v>
      </c>
      <c r="Q94" s="23">
        <v>427</v>
      </c>
      <c r="R94" s="23">
        <v>461</v>
      </c>
      <c r="S94" s="17" t="s">
        <v>19</v>
      </c>
      <c r="T94" s="17" t="str">
        <f>IF(ISERROR(VLOOKUP(B:B,'Shared Sites 2-18'!$A$2:$P$98,3,FALSE)),"",VLOOKUP(B:B,'Shared Sites 2-18'!$A$2:$P$98,3,FALSE))</f>
        <v/>
      </c>
      <c r="U94" s="17" t="str">
        <f>IF(ISERROR(VLOOKUP(B:B,'Shared Sites 2-18'!$A$2:$P$98,4,FALSE)),"",VLOOKUP(B:B,'Shared Sites 2-18'!$A$2:$P$98,4,FALSE))</f>
        <v/>
      </c>
      <c r="V94" s="17" t="str">
        <f>IF(ISERROR(VLOOKUP(B:B,'Shared Sites 2-18'!$A$2:$P$98,5,FALSE)),"",VLOOKUP(B:B,'Shared Sites 2-18'!$A$2:$P$98,5,FALSE))</f>
        <v/>
      </c>
      <c r="W94" s="17" t="str">
        <f>IF(ISERROR(VLOOKUP(B:B,'Shared Sites 2-18'!$A$2:$P$98,15,FALSE)),"",VLOOKUP(B:B,'Shared Sites 2-18'!$A$2:$P$98,15,FALSE))</f>
        <v/>
      </c>
      <c r="Y94" s="17" t="str">
        <f t="shared" si="2"/>
        <v>6034</v>
      </c>
      <c r="Z94" s="17">
        <v>6034</v>
      </c>
      <c r="AA94" s="402"/>
      <c r="AB94" s="420"/>
    </row>
    <row r="95" spans="1:28" ht="14.65" customHeight="1" x14ac:dyDescent="0.25">
      <c r="A95" s="16">
        <v>2781</v>
      </c>
      <c r="B95" s="16" t="s">
        <v>196</v>
      </c>
      <c r="C95" s="16" t="s">
        <v>1449</v>
      </c>
      <c r="D95" s="16" t="s">
        <v>55</v>
      </c>
      <c r="E95" s="16" t="s">
        <v>50</v>
      </c>
      <c r="F95" s="17" t="s">
        <v>46</v>
      </c>
      <c r="G95" s="17" t="s">
        <v>46</v>
      </c>
      <c r="H95" s="17" t="s">
        <v>49</v>
      </c>
      <c r="I95" s="17" t="s">
        <v>49</v>
      </c>
      <c r="J95" s="17">
        <v>13</v>
      </c>
      <c r="K95" s="17">
        <v>0</v>
      </c>
      <c r="L95" s="17">
        <v>0</v>
      </c>
      <c r="M95" s="17">
        <v>9</v>
      </c>
      <c r="N95" s="17">
        <v>0</v>
      </c>
      <c r="O95" s="17">
        <v>24</v>
      </c>
      <c r="P95" s="23">
        <v>820</v>
      </c>
      <c r="Q95" s="23">
        <v>833</v>
      </c>
      <c r="R95" s="23">
        <v>866</v>
      </c>
      <c r="S95" s="17" t="s">
        <v>19</v>
      </c>
      <c r="T95" s="17" t="str">
        <f>IF(ISERROR(VLOOKUP(B:B,'Shared Sites 2-18'!$A$2:$P$98,3,FALSE)),"",VLOOKUP(B:B,'Shared Sites 2-18'!$A$2:$P$98,3,FALSE))</f>
        <v/>
      </c>
      <c r="U95" s="17" t="str">
        <f>IF(ISERROR(VLOOKUP(B:B,'Shared Sites 2-18'!$A$2:$P$98,4,FALSE)),"",VLOOKUP(B:B,'Shared Sites 2-18'!$A$2:$P$98,4,FALSE))</f>
        <v/>
      </c>
      <c r="V95" s="17" t="str">
        <f>IF(ISERROR(VLOOKUP(B:B,'Shared Sites 2-18'!$A$2:$P$98,5,FALSE)),"",VLOOKUP(B:B,'Shared Sites 2-18'!$A$2:$P$98,5,FALSE))</f>
        <v/>
      </c>
      <c r="W95" s="17" t="str">
        <f>IF(ISERROR(VLOOKUP(B:B,'Shared Sites 2-18'!$A$2:$P$98,15,FALSE)),"",VLOOKUP(B:B,'Shared Sites 2-18'!$A$2:$P$98,15,FALSE))</f>
        <v/>
      </c>
      <c r="Y95" s="17" t="str">
        <f t="shared" si="2"/>
        <v>6034</v>
      </c>
      <c r="Z95" s="17">
        <v>6034</v>
      </c>
      <c r="AA95" s="402"/>
      <c r="AB95" s="420"/>
    </row>
    <row r="96" spans="1:28" ht="14.65" customHeight="1" x14ac:dyDescent="0.25">
      <c r="A96" s="16">
        <v>2795</v>
      </c>
      <c r="B96" s="16" t="s">
        <v>197</v>
      </c>
      <c r="C96" s="16" t="s">
        <v>1450</v>
      </c>
      <c r="D96" s="16" t="s">
        <v>55</v>
      </c>
      <c r="E96" s="16" t="s">
        <v>80</v>
      </c>
      <c r="F96" s="17" t="s">
        <v>102</v>
      </c>
      <c r="G96" s="17" t="s">
        <v>46</v>
      </c>
      <c r="H96" s="17" t="s">
        <v>51</v>
      </c>
      <c r="I96" s="17" t="s">
        <v>51</v>
      </c>
      <c r="J96" s="17">
        <v>0</v>
      </c>
      <c r="K96" s="17">
        <v>0</v>
      </c>
      <c r="L96" s="17">
        <v>0</v>
      </c>
      <c r="M96" s="17">
        <v>0</v>
      </c>
      <c r="N96" s="17">
        <v>0</v>
      </c>
      <c r="O96" s="17">
        <v>0</v>
      </c>
      <c r="P96" s="23">
        <v>378</v>
      </c>
      <c r="Q96" s="23">
        <v>378</v>
      </c>
      <c r="R96" s="23">
        <v>378</v>
      </c>
      <c r="S96" s="17" t="s">
        <v>19</v>
      </c>
      <c r="T96" s="17" t="str">
        <f>IF(ISERROR(VLOOKUP(B:B,'Shared Sites 2-18'!$A$2:$P$98,3,FALSE)),"",VLOOKUP(B:B,'Shared Sites 2-18'!$A$2:$P$98,3,FALSE))</f>
        <v/>
      </c>
      <c r="U96" s="17" t="str">
        <f>IF(ISERROR(VLOOKUP(B:B,'Shared Sites 2-18'!$A$2:$P$98,4,FALSE)),"",VLOOKUP(B:B,'Shared Sites 2-18'!$A$2:$P$98,4,FALSE))</f>
        <v/>
      </c>
      <c r="V96" s="17" t="str">
        <f>IF(ISERROR(VLOOKUP(B:B,'Shared Sites 2-18'!$A$2:$P$98,5,FALSE)),"",VLOOKUP(B:B,'Shared Sites 2-18'!$A$2:$P$98,5,FALSE))</f>
        <v/>
      </c>
      <c r="W96" s="17" t="str">
        <f>IF(ISERROR(VLOOKUP(B:B,'Shared Sites 2-18'!$A$2:$P$98,15,FALSE)),"",VLOOKUP(B:B,'Shared Sites 2-18'!$A$2:$P$98,15,FALSE))</f>
        <v/>
      </c>
      <c r="Y96" s="17" t="str">
        <f t="shared" si="2"/>
        <v>6034</v>
      </c>
      <c r="Z96" s="17">
        <v>6034</v>
      </c>
      <c r="AA96" s="402"/>
      <c r="AB96" s="420"/>
    </row>
    <row r="97" spans="1:28" ht="14.65" customHeight="1" x14ac:dyDescent="0.25">
      <c r="A97" s="16">
        <v>2802</v>
      </c>
      <c r="B97" s="16" t="s">
        <v>198</v>
      </c>
      <c r="C97" s="16" t="s">
        <v>1451</v>
      </c>
      <c r="D97" s="16" t="s">
        <v>55</v>
      </c>
      <c r="E97" s="16" t="s">
        <v>50</v>
      </c>
      <c r="F97" s="17" t="s">
        <v>46</v>
      </c>
      <c r="G97" s="17" t="s">
        <v>46</v>
      </c>
      <c r="H97" s="17" t="s">
        <v>47</v>
      </c>
      <c r="I97" s="17" t="s">
        <v>47</v>
      </c>
      <c r="J97" s="17">
        <v>36</v>
      </c>
      <c r="K97" s="17">
        <v>0</v>
      </c>
      <c r="L97" s="17">
        <v>0</v>
      </c>
      <c r="M97" s="17">
        <v>0</v>
      </c>
      <c r="N97" s="17">
        <v>46</v>
      </c>
      <c r="O97" s="17">
        <v>0</v>
      </c>
      <c r="P97" s="23">
        <v>368</v>
      </c>
      <c r="Q97" s="23">
        <v>404</v>
      </c>
      <c r="R97" s="23">
        <v>450</v>
      </c>
      <c r="S97" s="17" t="s">
        <v>19</v>
      </c>
      <c r="T97" s="17" t="str">
        <f>IF(ISERROR(VLOOKUP(B:B,'Shared Sites 2-18'!$A$2:$P$98,3,FALSE)),"",VLOOKUP(B:B,'Shared Sites 2-18'!$A$2:$P$98,3,FALSE))</f>
        <v/>
      </c>
      <c r="U97" s="17" t="str">
        <f>IF(ISERROR(VLOOKUP(B:B,'Shared Sites 2-18'!$A$2:$P$98,4,FALSE)),"",VLOOKUP(B:B,'Shared Sites 2-18'!$A$2:$P$98,4,FALSE))</f>
        <v/>
      </c>
      <c r="V97" s="17" t="str">
        <f>IF(ISERROR(VLOOKUP(B:B,'Shared Sites 2-18'!$A$2:$P$98,5,FALSE)),"",VLOOKUP(B:B,'Shared Sites 2-18'!$A$2:$P$98,5,FALSE))</f>
        <v/>
      </c>
      <c r="W97" s="17" t="str">
        <f>IF(ISERROR(VLOOKUP(B:B,'Shared Sites 2-18'!$A$2:$P$98,15,FALSE)),"",VLOOKUP(B:B,'Shared Sites 2-18'!$A$2:$P$98,15,FALSE))</f>
        <v/>
      </c>
      <c r="Y97" s="17" t="str">
        <f t="shared" si="2"/>
        <v>6034</v>
      </c>
      <c r="Z97" s="17">
        <v>6034</v>
      </c>
      <c r="AA97" s="402"/>
      <c r="AB97" s="420"/>
    </row>
    <row r="98" spans="1:28" ht="14.65" customHeight="1" x14ac:dyDescent="0.25">
      <c r="A98" s="16">
        <v>2815</v>
      </c>
      <c r="B98" s="16" t="s">
        <v>199</v>
      </c>
      <c r="C98" s="16" t="s">
        <v>1452</v>
      </c>
      <c r="D98" s="16" t="s">
        <v>101</v>
      </c>
      <c r="E98" s="16" t="s">
        <v>50</v>
      </c>
      <c r="F98" s="17" t="s">
        <v>46</v>
      </c>
      <c r="G98" s="17" t="s">
        <v>102</v>
      </c>
      <c r="H98" s="17" t="s">
        <v>48</v>
      </c>
      <c r="I98" s="17" t="s">
        <v>48</v>
      </c>
      <c r="J98" s="17">
        <v>11</v>
      </c>
      <c r="K98" s="17">
        <v>0</v>
      </c>
      <c r="L98" s="17">
        <v>0</v>
      </c>
      <c r="M98" s="17">
        <v>8</v>
      </c>
      <c r="N98" s="17">
        <v>0</v>
      </c>
      <c r="O98" s="17">
        <v>0</v>
      </c>
      <c r="P98" s="23">
        <v>889</v>
      </c>
      <c r="Q98" s="23">
        <v>900</v>
      </c>
      <c r="R98" s="23">
        <v>908</v>
      </c>
      <c r="S98" s="17" t="s">
        <v>20</v>
      </c>
      <c r="T98" s="17" t="str">
        <f>IF(ISERROR(VLOOKUP(B:B,'Shared Sites 2-18'!$A$2:$P$98,3,FALSE)),"",VLOOKUP(B:B,'Shared Sites 2-18'!$A$2:$P$98,3,FALSE))</f>
        <v/>
      </c>
      <c r="U98" s="17" t="str">
        <f>IF(ISERROR(VLOOKUP(B:B,'Shared Sites 2-18'!$A$2:$P$98,4,FALSE)),"",VLOOKUP(B:B,'Shared Sites 2-18'!$A$2:$P$98,4,FALSE))</f>
        <v/>
      </c>
      <c r="V98" s="17" t="str">
        <f>IF(ISERROR(VLOOKUP(B:B,'Shared Sites 2-18'!$A$2:$P$98,5,FALSE)),"",VLOOKUP(B:B,'Shared Sites 2-18'!$A$2:$P$98,5,FALSE))</f>
        <v/>
      </c>
      <c r="W98" s="17" t="str">
        <f>IF(ISERROR(VLOOKUP(B:B,'Shared Sites 2-18'!$A$2:$P$98,15,FALSE)),"",VLOOKUP(B:B,'Shared Sites 2-18'!$A$2:$P$98,15,FALSE))</f>
        <v/>
      </c>
      <c r="Y98" s="17" t="str">
        <f t="shared" si="2"/>
        <v>9654</v>
      </c>
      <c r="Z98" s="17">
        <v>9654</v>
      </c>
      <c r="AA98" s="402"/>
      <c r="AB98" s="420"/>
    </row>
    <row r="99" spans="1:28" ht="14.65" customHeight="1" x14ac:dyDescent="0.25">
      <c r="A99" s="16">
        <v>2822</v>
      </c>
      <c r="B99" s="16" t="s">
        <v>200</v>
      </c>
      <c r="C99" s="16" t="s">
        <v>1453</v>
      </c>
      <c r="D99" s="16" t="s">
        <v>55</v>
      </c>
      <c r="E99" s="16" t="s">
        <v>80</v>
      </c>
      <c r="F99" s="17" t="s">
        <v>102</v>
      </c>
      <c r="G99" s="17" t="s">
        <v>46</v>
      </c>
      <c r="H99" s="17" t="s">
        <v>49</v>
      </c>
      <c r="I99" s="17" t="s">
        <v>49</v>
      </c>
      <c r="J99" s="17">
        <v>15</v>
      </c>
      <c r="K99" s="17">
        <v>0</v>
      </c>
      <c r="L99" s="17">
        <v>0</v>
      </c>
      <c r="M99" s="17">
        <v>0</v>
      </c>
      <c r="N99" s="17">
        <v>0</v>
      </c>
      <c r="O99" s="17">
        <v>0</v>
      </c>
      <c r="P99" s="23">
        <v>982</v>
      </c>
      <c r="Q99" s="23">
        <v>997</v>
      </c>
      <c r="R99" s="23">
        <v>997</v>
      </c>
      <c r="S99" s="17" t="s">
        <v>19</v>
      </c>
      <c r="T99" s="17" t="str">
        <f>IF(ISERROR(VLOOKUP(B:B,'Shared Sites 2-18'!$A$2:$P$98,3,FALSE)),"",VLOOKUP(B:B,'Shared Sites 2-18'!$A$2:$P$98,3,FALSE))</f>
        <v/>
      </c>
      <c r="U99" s="17" t="str">
        <f>IF(ISERROR(VLOOKUP(B:B,'Shared Sites 2-18'!$A$2:$P$98,4,FALSE)),"",VLOOKUP(B:B,'Shared Sites 2-18'!$A$2:$P$98,4,FALSE))</f>
        <v/>
      </c>
      <c r="V99" s="17" t="str">
        <f>IF(ISERROR(VLOOKUP(B:B,'Shared Sites 2-18'!$A$2:$P$98,5,FALSE)),"",VLOOKUP(B:B,'Shared Sites 2-18'!$A$2:$P$98,5,FALSE))</f>
        <v/>
      </c>
      <c r="W99" s="17" t="str">
        <f>IF(ISERROR(VLOOKUP(B:B,'Shared Sites 2-18'!$A$2:$P$98,15,FALSE)),"",VLOOKUP(B:B,'Shared Sites 2-18'!$A$2:$P$98,15,FALSE))</f>
        <v/>
      </c>
      <c r="Y99" s="17" t="str">
        <f t="shared" si="2"/>
        <v>6034</v>
      </c>
      <c r="Z99" s="17">
        <v>6034</v>
      </c>
      <c r="AA99" s="402"/>
      <c r="AB99" s="420"/>
    </row>
    <row r="100" spans="1:28" ht="14.65" customHeight="1" x14ac:dyDescent="0.25">
      <c r="A100" s="16">
        <v>2836</v>
      </c>
      <c r="B100" s="16" t="s">
        <v>201</v>
      </c>
      <c r="C100" s="16" t="s">
        <v>1454</v>
      </c>
      <c r="D100" s="16" t="s">
        <v>55</v>
      </c>
      <c r="E100" s="16" t="s">
        <v>50</v>
      </c>
      <c r="F100" s="17" t="s">
        <v>46</v>
      </c>
      <c r="G100" s="17" t="s">
        <v>46</v>
      </c>
      <c r="H100" s="17" t="s">
        <v>48</v>
      </c>
      <c r="I100" s="17" t="s">
        <v>48</v>
      </c>
      <c r="J100" s="17">
        <v>12</v>
      </c>
      <c r="K100" s="17">
        <v>0</v>
      </c>
      <c r="L100" s="17">
        <v>0</v>
      </c>
      <c r="M100" s="17">
        <v>15</v>
      </c>
      <c r="N100" s="17">
        <v>0</v>
      </c>
      <c r="O100" s="17">
        <v>18</v>
      </c>
      <c r="P100" s="23">
        <v>625</v>
      </c>
      <c r="Q100" s="23">
        <v>637</v>
      </c>
      <c r="R100" s="23">
        <v>670</v>
      </c>
      <c r="S100" s="17" t="s">
        <v>19</v>
      </c>
      <c r="T100" s="17" t="str">
        <f>IF(ISERROR(VLOOKUP(B:B,'Shared Sites 2-18'!$A$2:$P$98,3,FALSE)),"",VLOOKUP(B:B,'Shared Sites 2-18'!$A$2:$P$98,3,FALSE))</f>
        <v/>
      </c>
      <c r="U100" s="17" t="str">
        <f>IF(ISERROR(VLOOKUP(B:B,'Shared Sites 2-18'!$A$2:$P$98,4,FALSE)),"",VLOOKUP(B:B,'Shared Sites 2-18'!$A$2:$P$98,4,FALSE))</f>
        <v/>
      </c>
      <c r="V100" s="17" t="str">
        <f>IF(ISERROR(VLOOKUP(B:B,'Shared Sites 2-18'!$A$2:$P$98,5,FALSE)),"",VLOOKUP(B:B,'Shared Sites 2-18'!$A$2:$P$98,5,FALSE))</f>
        <v/>
      </c>
      <c r="W100" s="17" t="str">
        <f>IF(ISERROR(VLOOKUP(B:B,'Shared Sites 2-18'!$A$2:$P$98,15,FALSE)),"",VLOOKUP(B:B,'Shared Sites 2-18'!$A$2:$P$98,15,FALSE))</f>
        <v/>
      </c>
      <c r="Y100" s="17" t="str">
        <f t="shared" si="2"/>
        <v>6034</v>
      </c>
      <c r="Z100" s="17">
        <v>6034</v>
      </c>
      <c r="AA100" s="402"/>
      <c r="AB100" s="420"/>
    </row>
    <row r="101" spans="1:28" ht="14.65" customHeight="1" x14ac:dyDescent="0.25">
      <c r="A101" s="16">
        <v>2849</v>
      </c>
      <c r="B101" s="16" t="s">
        <v>202</v>
      </c>
      <c r="C101" s="16" t="s">
        <v>203</v>
      </c>
      <c r="D101" s="16" t="s">
        <v>90</v>
      </c>
      <c r="E101" s="16" t="s">
        <v>105</v>
      </c>
      <c r="F101" s="17" t="s">
        <v>46</v>
      </c>
      <c r="G101" s="17" t="s">
        <v>46</v>
      </c>
      <c r="H101" s="17" t="s">
        <v>51</v>
      </c>
      <c r="I101" s="17" t="s">
        <v>51</v>
      </c>
      <c r="J101" s="17">
        <v>0</v>
      </c>
      <c r="K101" s="17">
        <v>0</v>
      </c>
      <c r="L101" s="17">
        <v>0</v>
      </c>
      <c r="M101" s="17">
        <v>0</v>
      </c>
      <c r="N101" s="17">
        <v>0</v>
      </c>
      <c r="O101" s="17">
        <v>23</v>
      </c>
      <c r="P101" s="23">
        <v>354</v>
      </c>
      <c r="Q101" s="23">
        <v>354</v>
      </c>
      <c r="R101" s="23">
        <v>377</v>
      </c>
      <c r="S101" s="17" t="s">
        <v>19</v>
      </c>
      <c r="T101" s="17" t="str">
        <f>IF(ISERROR(VLOOKUP(B:B,'Shared Sites 2-18'!$A$2:$P$98,3,FALSE)),"",VLOOKUP(B:B,'Shared Sites 2-18'!$A$2:$P$98,3,FALSE))</f>
        <v/>
      </c>
      <c r="U101" s="17" t="str">
        <f>IF(ISERROR(VLOOKUP(B:B,'Shared Sites 2-18'!$A$2:$P$98,4,FALSE)),"",VLOOKUP(B:B,'Shared Sites 2-18'!$A$2:$P$98,4,FALSE))</f>
        <v/>
      </c>
      <c r="V101" s="17" t="str">
        <f>IF(ISERROR(VLOOKUP(B:B,'Shared Sites 2-18'!$A$2:$P$98,5,FALSE)),"",VLOOKUP(B:B,'Shared Sites 2-18'!$A$2:$P$98,5,FALSE))</f>
        <v/>
      </c>
      <c r="W101" s="17" t="str">
        <f>IF(ISERROR(VLOOKUP(B:B,'Shared Sites 2-18'!$A$2:$P$98,15,FALSE)),"",VLOOKUP(B:B,'Shared Sites 2-18'!$A$2:$P$98,15,FALSE))</f>
        <v/>
      </c>
      <c r="Y101" s="17" t="str">
        <f t="shared" si="2"/>
        <v>6034</v>
      </c>
      <c r="Z101" s="17">
        <v>6034</v>
      </c>
      <c r="AA101" s="402"/>
      <c r="AB101" s="420"/>
    </row>
    <row r="102" spans="1:28" ht="14.65" customHeight="1" x14ac:dyDescent="0.25">
      <c r="A102" s="16">
        <v>2863</v>
      </c>
      <c r="B102" s="16" t="s">
        <v>204</v>
      </c>
      <c r="C102" s="16" t="s">
        <v>1455</v>
      </c>
      <c r="D102" s="16" t="s">
        <v>55</v>
      </c>
      <c r="E102" s="16" t="s">
        <v>50</v>
      </c>
      <c r="F102" s="17" t="s">
        <v>46</v>
      </c>
      <c r="G102" s="17" t="s">
        <v>46</v>
      </c>
      <c r="H102" s="17" t="s">
        <v>6</v>
      </c>
      <c r="I102" s="17" t="s">
        <v>6</v>
      </c>
      <c r="J102" s="17">
        <v>0</v>
      </c>
      <c r="K102" s="17">
        <v>0</v>
      </c>
      <c r="L102" s="17">
        <v>0</v>
      </c>
      <c r="M102" s="17">
        <v>0</v>
      </c>
      <c r="N102" s="17">
        <v>0</v>
      </c>
      <c r="O102" s="17">
        <v>0</v>
      </c>
      <c r="P102" s="23">
        <v>641</v>
      </c>
      <c r="Q102" s="23">
        <v>641</v>
      </c>
      <c r="R102" s="23">
        <v>641</v>
      </c>
      <c r="S102" s="17" t="s">
        <v>19</v>
      </c>
      <c r="T102" s="17" t="str">
        <f>IF(ISERROR(VLOOKUP(B:B,'Shared Sites 2-18'!$A$2:$P$98,3,FALSE)),"",VLOOKUP(B:B,'Shared Sites 2-18'!$A$2:$P$98,3,FALSE))</f>
        <v/>
      </c>
      <c r="U102" s="17" t="str">
        <f>IF(ISERROR(VLOOKUP(B:B,'Shared Sites 2-18'!$A$2:$P$98,4,FALSE)),"",VLOOKUP(B:B,'Shared Sites 2-18'!$A$2:$P$98,4,FALSE))</f>
        <v/>
      </c>
      <c r="V102" s="17" t="str">
        <f>IF(ISERROR(VLOOKUP(B:B,'Shared Sites 2-18'!$A$2:$P$98,5,FALSE)),"",VLOOKUP(B:B,'Shared Sites 2-18'!$A$2:$P$98,5,FALSE))</f>
        <v/>
      </c>
      <c r="W102" s="17" t="str">
        <f>IF(ISERROR(VLOOKUP(B:B,'Shared Sites 2-18'!$A$2:$P$98,15,FALSE)),"",VLOOKUP(B:B,'Shared Sites 2-18'!$A$2:$P$98,15,FALSE))</f>
        <v/>
      </c>
      <c r="Y102" s="17" t="str">
        <f t="shared" si="2"/>
        <v>6034</v>
      </c>
      <c r="Z102" s="17">
        <v>6034</v>
      </c>
      <c r="AA102" s="402"/>
      <c r="AB102" s="420"/>
    </row>
    <row r="103" spans="1:28" ht="14.65" customHeight="1" x14ac:dyDescent="0.25">
      <c r="A103" s="16">
        <v>2877</v>
      </c>
      <c r="B103" s="16" t="s">
        <v>205</v>
      </c>
      <c r="C103" s="16" t="s">
        <v>206</v>
      </c>
      <c r="D103" s="16" t="s">
        <v>55</v>
      </c>
      <c r="E103" s="16" t="s">
        <v>80</v>
      </c>
      <c r="F103" s="17" t="s">
        <v>46</v>
      </c>
      <c r="G103" s="17" t="s">
        <v>46</v>
      </c>
      <c r="H103" s="17" t="s">
        <v>51</v>
      </c>
      <c r="I103" s="17" t="s">
        <v>51</v>
      </c>
      <c r="J103" s="17">
        <v>7</v>
      </c>
      <c r="K103" s="17">
        <v>0</v>
      </c>
      <c r="L103" s="17">
        <v>0</v>
      </c>
      <c r="M103" s="17">
        <v>17</v>
      </c>
      <c r="N103" s="17">
        <v>0</v>
      </c>
      <c r="O103" s="17">
        <v>0</v>
      </c>
      <c r="P103" s="23">
        <v>552</v>
      </c>
      <c r="Q103" s="23">
        <v>559</v>
      </c>
      <c r="R103" s="23">
        <v>576</v>
      </c>
      <c r="S103" s="17" t="s">
        <v>19</v>
      </c>
      <c r="T103" s="17" t="str">
        <f>IF(ISERROR(VLOOKUP(B:B,'Shared Sites 2-18'!$A$2:$P$98,3,FALSE)),"",VLOOKUP(B:B,'Shared Sites 2-18'!$A$2:$P$98,3,FALSE))</f>
        <v/>
      </c>
      <c r="U103" s="17" t="str">
        <f>IF(ISERROR(VLOOKUP(B:B,'Shared Sites 2-18'!$A$2:$P$98,4,FALSE)),"",VLOOKUP(B:B,'Shared Sites 2-18'!$A$2:$P$98,4,FALSE))</f>
        <v/>
      </c>
      <c r="V103" s="17" t="str">
        <f>IF(ISERROR(VLOOKUP(B:B,'Shared Sites 2-18'!$A$2:$P$98,5,FALSE)),"",VLOOKUP(B:B,'Shared Sites 2-18'!$A$2:$P$98,5,FALSE))</f>
        <v/>
      </c>
      <c r="W103" s="17" t="str">
        <f>IF(ISERROR(VLOOKUP(B:B,'Shared Sites 2-18'!$A$2:$P$98,15,FALSE)),"",VLOOKUP(B:B,'Shared Sites 2-18'!$A$2:$P$98,15,FALSE))</f>
        <v/>
      </c>
      <c r="Y103" s="17" t="str">
        <f t="shared" si="2"/>
        <v>6034</v>
      </c>
      <c r="Z103" s="17">
        <v>6034</v>
      </c>
      <c r="AA103" s="402"/>
      <c r="AB103" s="420"/>
    </row>
    <row r="104" spans="1:28" ht="14.65" customHeight="1" x14ac:dyDescent="0.25">
      <c r="A104" s="16">
        <v>2881</v>
      </c>
      <c r="B104" s="16" t="s">
        <v>207</v>
      </c>
      <c r="C104" s="16" t="s">
        <v>1456</v>
      </c>
      <c r="D104" s="16" t="s">
        <v>55</v>
      </c>
      <c r="E104" s="16" t="s">
        <v>80</v>
      </c>
      <c r="F104" s="17" t="s">
        <v>102</v>
      </c>
      <c r="G104" s="17" t="s">
        <v>46</v>
      </c>
      <c r="H104" s="17" t="s">
        <v>47</v>
      </c>
      <c r="I104" s="17" t="s">
        <v>47</v>
      </c>
      <c r="J104" s="17">
        <v>0</v>
      </c>
      <c r="K104" s="17">
        <v>0</v>
      </c>
      <c r="L104" s="17">
        <v>0</v>
      </c>
      <c r="M104" s="17">
        <v>0</v>
      </c>
      <c r="N104" s="17">
        <v>0</v>
      </c>
      <c r="O104" s="17">
        <v>0</v>
      </c>
      <c r="P104" s="23">
        <v>692</v>
      </c>
      <c r="Q104" s="23">
        <v>692</v>
      </c>
      <c r="R104" s="23">
        <v>692</v>
      </c>
      <c r="S104" s="17" t="s">
        <v>19</v>
      </c>
      <c r="T104" s="17" t="str">
        <f>IF(ISERROR(VLOOKUP(B:B,'Shared Sites 2-18'!$A$2:$P$98,3,FALSE)),"",VLOOKUP(B:B,'Shared Sites 2-18'!$A$2:$P$98,3,FALSE))</f>
        <v/>
      </c>
      <c r="U104" s="17" t="str">
        <f>IF(ISERROR(VLOOKUP(B:B,'Shared Sites 2-18'!$A$2:$P$98,4,FALSE)),"",VLOOKUP(B:B,'Shared Sites 2-18'!$A$2:$P$98,4,FALSE))</f>
        <v/>
      </c>
      <c r="V104" s="17" t="str">
        <f>IF(ISERROR(VLOOKUP(B:B,'Shared Sites 2-18'!$A$2:$P$98,5,FALSE)),"",VLOOKUP(B:B,'Shared Sites 2-18'!$A$2:$P$98,5,FALSE))</f>
        <v/>
      </c>
      <c r="W104" s="17" t="str">
        <f>IF(ISERROR(VLOOKUP(B:B,'Shared Sites 2-18'!$A$2:$P$98,15,FALSE)),"",VLOOKUP(B:B,'Shared Sites 2-18'!$A$2:$P$98,15,FALSE))</f>
        <v/>
      </c>
      <c r="Y104" s="17" t="str">
        <f t="shared" si="2"/>
        <v>6034</v>
      </c>
      <c r="Z104" s="17">
        <v>6034</v>
      </c>
      <c r="AA104" s="402"/>
      <c r="AB104" s="420"/>
    </row>
    <row r="105" spans="1:28" ht="14.65" customHeight="1" x14ac:dyDescent="0.25">
      <c r="A105" s="16">
        <v>2890</v>
      </c>
      <c r="B105" s="16" t="s">
        <v>208</v>
      </c>
      <c r="C105" s="16" t="s">
        <v>1457</v>
      </c>
      <c r="D105" s="16" t="s">
        <v>55</v>
      </c>
      <c r="E105" s="16" t="s">
        <v>50</v>
      </c>
      <c r="F105" s="17" t="s">
        <v>46</v>
      </c>
      <c r="G105" s="17" t="s">
        <v>46</v>
      </c>
      <c r="H105" s="17" t="s">
        <v>48</v>
      </c>
      <c r="I105" s="17" t="s">
        <v>48</v>
      </c>
      <c r="J105" s="17">
        <v>0</v>
      </c>
      <c r="K105" s="17">
        <v>0</v>
      </c>
      <c r="L105" s="17">
        <v>0</v>
      </c>
      <c r="M105" s="17">
        <v>10</v>
      </c>
      <c r="N105" s="17">
        <v>0</v>
      </c>
      <c r="O105" s="17">
        <v>20</v>
      </c>
      <c r="P105" s="23">
        <v>482</v>
      </c>
      <c r="Q105" s="23">
        <v>482</v>
      </c>
      <c r="R105" s="23">
        <v>512</v>
      </c>
      <c r="S105" s="17" t="s">
        <v>19</v>
      </c>
      <c r="T105" s="17" t="str">
        <f>IF(ISERROR(VLOOKUP(B:B,'Shared Sites 2-18'!$A$2:$P$98,3,FALSE)),"",VLOOKUP(B:B,'Shared Sites 2-18'!$A$2:$P$98,3,FALSE))</f>
        <v/>
      </c>
      <c r="U105" s="17" t="str">
        <f>IF(ISERROR(VLOOKUP(B:B,'Shared Sites 2-18'!$A$2:$P$98,4,FALSE)),"",VLOOKUP(B:B,'Shared Sites 2-18'!$A$2:$P$98,4,FALSE))</f>
        <v/>
      </c>
      <c r="V105" s="17" t="str">
        <f>IF(ISERROR(VLOOKUP(B:B,'Shared Sites 2-18'!$A$2:$P$98,5,FALSE)),"",VLOOKUP(B:B,'Shared Sites 2-18'!$A$2:$P$98,5,FALSE))</f>
        <v/>
      </c>
      <c r="W105" s="17" t="str">
        <f>IF(ISERROR(VLOOKUP(B:B,'Shared Sites 2-18'!$A$2:$P$98,15,FALSE)),"",VLOOKUP(B:B,'Shared Sites 2-18'!$A$2:$P$98,15,FALSE))</f>
        <v/>
      </c>
      <c r="Y105" s="17" t="str">
        <f t="shared" si="2"/>
        <v>6034</v>
      </c>
      <c r="Z105" s="17">
        <v>6034</v>
      </c>
      <c r="AA105" s="402"/>
      <c r="AB105" s="420"/>
    </row>
    <row r="106" spans="1:28" ht="14.65" customHeight="1" x14ac:dyDescent="0.25">
      <c r="A106" s="16">
        <v>2939</v>
      </c>
      <c r="B106" s="16" t="s">
        <v>209</v>
      </c>
      <c r="C106" s="16" t="s">
        <v>210</v>
      </c>
      <c r="D106" s="16" t="s">
        <v>55</v>
      </c>
      <c r="E106" s="16" t="s">
        <v>50</v>
      </c>
      <c r="F106" s="17" t="s">
        <v>46</v>
      </c>
      <c r="G106" s="17" t="s">
        <v>46</v>
      </c>
      <c r="H106" s="17" t="s">
        <v>51</v>
      </c>
      <c r="I106" s="17" t="s">
        <v>51</v>
      </c>
      <c r="J106" s="17">
        <v>36</v>
      </c>
      <c r="K106" s="17">
        <v>0</v>
      </c>
      <c r="L106" s="17">
        <v>0</v>
      </c>
      <c r="M106" s="17">
        <v>0</v>
      </c>
      <c r="N106" s="17">
        <v>0</v>
      </c>
      <c r="O106" s="17">
        <v>24</v>
      </c>
      <c r="P106" s="23">
        <v>524</v>
      </c>
      <c r="Q106" s="23">
        <v>560</v>
      </c>
      <c r="R106" s="23">
        <v>584</v>
      </c>
      <c r="S106" s="17" t="s">
        <v>19</v>
      </c>
      <c r="T106" s="17" t="str">
        <f>IF(ISERROR(VLOOKUP(B:B,'Shared Sites 2-18'!$A$2:$P$98,3,FALSE)),"",VLOOKUP(B:B,'Shared Sites 2-18'!$A$2:$P$98,3,FALSE))</f>
        <v/>
      </c>
      <c r="U106" s="17" t="str">
        <f>IF(ISERROR(VLOOKUP(B:B,'Shared Sites 2-18'!$A$2:$P$98,4,FALSE)),"",VLOOKUP(B:B,'Shared Sites 2-18'!$A$2:$P$98,4,FALSE))</f>
        <v/>
      </c>
      <c r="V106" s="17" t="str">
        <f>IF(ISERROR(VLOOKUP(B:B,'Shared Sites 2-18'!$A$2:$P$98,5,FALSE)),"",VLOOKUP(B:B,'Shared Sites 2-18'!$A$2:$P$98,5,FALSE))</f>
        <v/>
      </c>
      <c r="W106" s="17" t="str">
        <f>IF(ISERROR(VLOOKUP(B:B,'Shared Sites 2-18'!$A$2:$P$98,15,FALSE)),"",VLOOKUP(B:B,'Shared Sites 2-18'!$A$2:$P$98,15,FALSE))</f>
        <v/>
      </c>
      <c r="Y106" s="17" t="str">
        <f t="shared" si="2"/>
        <v>6034</v>
      </c>
      <c r="Z106" s="17">
        <v>6034</v>
      </c>
      <c r="AA106" s="402"/>
      <c r="AB106" s="420"/>
    </row>
    <row r="107" spans="1:28" ht="14.65" customHeight="1" x14ac:dyDescent="0.25">
      <c r="A107" s="16">
        <v>2942</v>
      </c>
      <c r="B107" s="16" t="s">
        <v>211</v>
      </c>
      <c r="C107" s="16" t="s">
        <v>212</v>
      </c>
      <c r="D107" s="16" t="s">
        <v>55</v>
      </c>
      <c r="E107" s="16" t="s">
        <v>50</v>
      </c>
      <c r="F107" s="17" t="s">
        <v>46</v>
      </c>
      <c r="G107" s="17" t="s">
        <v>46</v>
      </c>
      <c r="H107" s="17" t="s">
        <v>6</v>
      </c>
      <c r="I107" s="17" t="s">
        <v>6</v>
      </c>
      <c r="J107" s="17">
        <v>20</v>
      </c>
      <c r="K107" s="17">
        <v>0</v>
      </c>
      <c r="L107" s="17">
        <v>0</v>
      </c>
      <c r="M107" s="17">
        <v>0</v>
      </c>
      <c r="N107" s="17">
        <v>0</v>
      </c>
      <c r="O107" s="17">
        <v>0</v>
      </c>
      <c r="P107" s="23">
        <v>501</v>
      </c>
      <c r="Q107" s="23">
        <v>521</v>
      </c>
      <c r="R107" s="23">
        <v>521</v>
      </c>
      <c r="S107" s="17" t="s">
        <v>19</v>
      </c>
      <c r="T107" s="17" t="str">
        <f>IF(ISERROR(VLOOKUP(B:B,'Shared Sites 2-18'!$A$2:$P$98,3,FALSE)),"",VLOOKUP(B:B,'Shared Sites 2-18'!$A$2:$P$98,3,FALSE))</f>
        <v/>
      </c>
      <c r="U107" s="17" t="str">
        <f>IF(ISERROR(VLOOKUP(B:B,'Shared Sites 2-18'!$A$2:$P$98,4,FALSE)),"",VLOOKUP(B:B,'Shared Sites 2-18'!$A$2:$P$98,4,FALSE))</f>
        <v/>
      </c>
      <c r="V107" s="17" t="str">
        <f>IF(ISERROR(VLOOKUP(B:B,'Shared Sites 2-18'!$A$2:$P$98,5,FALSE)),"",VLOOKUP(B:B,'Shared Sites 2-18'!$A$2:$P$98,5,FALSE))</f>
        <v/>
      </c>
      <c r="W107" s="17" t="str">
        <f>IF(ISERROR(VLOOKUP(B:B,'Shared Sites 2-18'!$A$2:$P$98,15,FALSE)),"",VLOOKUP(B:B,'Shared Sites 2-18'!$A$2:$P$98,15,FALSE))</f>
        <v/>
      </c>
      <c r="Y107" s="17" t="str">
        <f t="shared" si="2"/>
        <v>6034</v>
      </c>
      <c r="Z107" s="17">
        <v>6034</v>
      </c>
      <c r="AA107" s="402"/>
      <c r="AB107" s="420"/>
    </row>
    <row r="108" spans="1:28" ht="14.65" customHeight="1" x14ac:dyDescent="0.25">
      <c r="A108" s="16">
        <v>2943</v>
      </c>
      <c r="B108" s="16" t="s">
        <v>213</v>
      </c>
      <c r="C108" s="16" t="s">
        <v>214</v>
      </c>
      <c r="D108" s="16" t="s">
        <v>55</v>
      </c>
      <c r="E108" s="16" t="s">
        <v>50</v>
      </c>
      <c r="F108" s="17" t="s">
        <v>46</v>
      </c>
      <c r="G108" s="17" t="s">
        <v>46</v>
      </c>
      <c r="H108" s="17" t="s">
        <v>6</v>
      </c>
      <c r="I108" s="17" t="s">
        <v>6</v>
      </c>
      <c r="J108" s="17">
        <v>0</v>
      </c>
      <c r="K108" s="17">
        <v>0</v>
      </c>
      <c r="L108" s="17">
        <v>0</v>
      </c>
      <c r="M108" s="17">
        <v>0</v>
      </c>
      <c r="N108" s="17">
        <v>0</v>
      </c>
      <c r="O108" s="17">
        <v>0</v>
      </c>
      <c r="P108" s="23">
        <v>295</v>
      </c>
      <c r="Q108" s="23">
        <v>295</v>
      </c>
      <c r="R108" s="23">
        <v>295</v>
      </c>
      <c r="S108" s="17" t="s">
        <v>19</v>
      </c>
      <c r="T108" s="17" t="str">
        <f>IF(ISERROR(VLOOKUP(B:B,'Shared Sites 2-18'!$A$2:$P$98,3,FALSE)),"",VLOOKUP(B:B,'Shared Sites 2-18'!$A$2:$P$98,3,FALSE))</f>
        <v/>
      </c>
      <c r="U108" s="17" t="str">
        <f>IF(ISERROR(VLOOKUP(B:B,'Shared Sites 2-18'!$A$2:$P$98,4,FALSE)),"",VLOOKUP(B:B,'Shared Sites 2-18'!$A$2:$P$98,4,FALSE))</f>
        <v/>
      </c>
      <c r="V108" s="17" t="str">
        <f>IF(ISERROR(VLOOKUP(B:B,'Shared Sites 2-18'!$A$2:$P$98,5,FALSE)),"",VLOOKUP(B:B,'Shared Sites 2-18'!$A$2:$P$98,5,FALSE))</f>
        <v/>
      </c>
      <c r="W108" s="17" t="str">
        <f>IF(ISERROR(VLOOKUP(B:B,'Shared Sites 2-18'!$A$2:$P$98,15,FALSE)),"",VLOOKUP(B:B,'Shared Sites 2-18'!$A$2:$P$98,15,FALSE))</f>
        <v/>
      </c>
      <c r="Y108" s="17" t="str">
        <f t="shared" si="2"/>
        <v>6034</v>
      </c>
      <c r="Z108" s="17">
        <v>6034</v>
      </c>
      <c r="AA108" s="402"/>
      <c r="AB108" s="420"/>
    </row>
    <row r="109" spans="1:28" ht="14.65" customHeight="1" x14ac:dyDescent="0.25">
      <c r="A109" s="16">
        <v>2944</v>
      </c>
      <c r="B109" s="16" t="s">
        <v>215</v>
      </c>
      <c r="C109" s="16" t="s">
        <v>216</v>
      </c>
      <c r="D109" s="16" t="s">
        <v>55</v>
      </c>
      <c r="E109" s="16" t="s">
        <v>50</v>
      </c>
      <c r="F109" s="17" t="s">
        <v>46</v>
      </c>
      <c r="G109" s="17" t="s">
        <v>46</v>
      </c>
      <c r="H109" s="17" t="s">
        <v>6</v>
      </c>
      <c r="I109" s="17" t="s">
        <v>6</v>
      </c>
      <c r="J109" s="17">
        <v>10</v>
      </c>
      <c r="K109" s="17">
        <v>0</v>
      </c>
      <c r="L109" s="17">
        <v>0</v>
      </c>
      <c r="M109" s="17">
        <v>0</v>
      </c>
      <c r="N109" s="17">
        <v>0</v>
      </c>
      <c r="O109" s="17">
        <v>0</v>
      </c>
      <c r="P109" s="23">
        <v>392</v>
      </c>
      <c r="Q109" s="23">
        <v>402</v>
      </c>
      <c r="R109" s="23">
        <v>402</v>
      </c>
      <c r="S109" s="17" t="s">
        <v>19</v>
      </c>
      <c r="T109" s="17" t="str">
        <f>IF(ISERROR(VLOOKUP(B:B,'Shared Sites 2-18'!$A$2:$P$98,3,FALSE)),"",VLOOKUP(B:B,'Shared Sites 2-18'!$A$2:$P$98,3,FALSE))</f>
        <v/>
      </c>
      <c r="U109" s="17" t="str">
        <f>IF(ISERROR(VLOOKUP(B:B,'Shared Sites 2-18'!$A$2:$P$98,4,FALSE)),"",VLOOKUP(B:B,'Shared Sites 2-18'!$A$2:$P$98,4,FALSE))</f>
        <v/>
      </c>
      <c r="V109" s="17" t="str">
        <f>IF(ISERROR(VLOOKUP(B:B,'Shared Sites 2-18'!$A$2:$P$98,5,FALSE)),"",VLOOKUP(B:B,'Shared Sites 2-18'!$A$2:$P$98,5,FALSE))</f>
        <v/>
      </c>
      <c r="W109" s="17" t="str">
        <f>IF(ISERROR(VLOOKUP(B:B,'Shared Sites 2-18'!$A$2:$P$98,15,FALSE)),"",VLOOKUP(B:B,'Shared Sites 2-18'!$A$2:$P$98,15,FALSE))</f>
        <v/>
      </c>
      <c r="Y109" s="17" t="str">
        <f t="shared" si="2"/>
        <v>6034</v>
      </c>
      <c r="Z109" s="17">
        <v>6034</v>
      </c>
      <c r="AA109" s="402"/>
      <c r="AB109" s="420"/>
    </row>
    <row r="110" spans="1:28" ht="14.65" customHeight="1" x14ac:dyDescent="0.25">
      <c r="A110" s="16">
        <v>2945</v>
      </c>
      <c r="B110" s="16" t="s">
        <v>217</v>
      </c>
      <c r="C110" s="16" t="s">
        <v>218</v>
      </c>
      <c r="D110" s="16" t="s">
        <v>55</v>
      </c>
      <c r="E110" s="16" t="s">
        <v>50</v>
      </c>
      <c r="F110" s="17" t="s">
        <v>46</v>
      </c>
      <c r="G110" s="17" t="s">
        <v>46</v>
      </c>
      <c r="H110" s="17" t="s">
        <v>51</v>
      </c>
      <c r="I110" s="17" t="s">
        <v>51</v>
      </c>
      <c r="J110" s="17">
        <v>14</v>
      </c>
      <c r="K110" s="17">
        <v>0</v>
      </c>
      <c r="L110" s="17">
        <v>0</v>
      </c>
      <c r="M110" s="17">
        <v>6</v>
      </c>
      <c r="N110" s="17">
        <v>20</v>
      </c>
      <c r="O110" s="17">
        <v>11</v>
      </c>
      <c r="P110" s="23">
        <v>306</v>
      </c>
      <c r="Q110" s="23">
        <v>320</v>
      </c>
      <c r="R110" s="23">
        <v>357</v>
      </c>
      <c r="S110" s="17" t="s">
        <v>19</v>
      </c>
      <c r="T110" s="17" t="str">
        <f>IF(ISERROR(VLOOKUP(B:B,'Shared Sites 2-18'!$A$2:$P$98,3,FALSE)),"",VLOOKUP(B:B,'Shared Sites 2-18'!$A$2:$P$98,3,FALSE))</f>
        <v/>
      </c>
      <c r="U110" s="17" t="str">
        <f>IF(ISERROR(VLOOKUP(B:B,'Shared Sites 2-18'!$A$2:$P$98,4,FALSE)),"",VLOOKUP(B:B,'Shared Sites 2-18'!$A$2:$P$98,4,FALSE))</f>
        <v/>
      </c>
      <c r="V110" s="17" t="str">
        <f>IF(ISERROR(VLOOKUP(B:B,'Shared Sites 2-18'!$A$2:$P$98,5,FALSE)),"",VLOOKUP(B:B,'Shared Sites 2-18'!$A$2:$P$98,5,FALSE))</f>
        <v/>
      </c>
      <c r="W110" s="17" t="str">
        <f>IF(ISERROR(VLOOKUP(B:B,'Shared Sites 2-18'!$A$2:$P$98,15,FALSE)),"",VLOOKUP(B:B,'Shared Sites 2-18'!$A$2:$P$98,15,FALSE))</f>
        <v/>
      </c>
      <c r="Y110" s="17" t="str">
        <f t="shared" si="2"/>
        <v>6034</v>
      </c>
      <c r="Z110" s="17">
        <v>6034</v>
      </c>
      <c r="AA110" s="402"/>
      <c r="AB110" s="420"/>
    </row>
    <row r="111" spans="1:28" ht="14.65" customHeight="1" x14ac:dyDescent="0.25">
      <c r="A111" s="16">
        <v>2959</v>
      </c>
      <c r="B111" s="16" t="s">
        <v>219</v>
      </c>
      <c r="C111" s="16" t="s">
        <v>220</v>
      </c>
      <c r="D111" s="16" t="s">
        <v>55</v>
      </c>
      <c r="E111" s="16" t="s">
        <v>80</v>
      </c>
      <c r="F111" s="17" t="s">
        <v>46</v>
      </c>
      <c r="G111" s="17" t="s">
        <v>46</v>
      </c>
      <c r="H111" s="17" t="s">
        <v>49</v>
      </c>
      <c r="I111" s="17" t="s">
        <v>49</v>
      </c>
      <c r="J111" s="17">
        <v>12</v>
      </c>
      <c r="K111" s="17">
        <v>0</v>
      </c>
      <c r="L111" s="17">
        <v>0</v>
      </c>
      <c r="M111" s="17">
        <v>6</v>
      </c>
      <c r="N111" s="17">
        <v>0</v>
      </c>
      <c r="O111" s="17">
        <v>0</v>
      </c>
      <c r="P111" s="23">
        <v>491</v>
      </c>
      <c r="Q111" s="23">
        <v>503</v>
      </c>
      <c r="R111" s="23">
        <v>509</v>
      </c>
      <c r="S111" s="17" t="s">
        <v>19</v>
      </c>
      <c r="T111" s="17" t="str">
        <f>IF(ISERROR(VLOOKUP(B:B,'Shared Sites 2-18'!$A$2:$P$98,3,FALSE)),"",VLOOKUP(B:B,'Shared Sites 2-18'!$A$2:$P$98,3,FALSE))</f>
        <v/>
      </c>
      <c r="U111" s="17" t="str">
        <f>IF(ISERROR(VLOOKUP(B:B,'Shared Sites 2-18'!$A$2:$P$98,4,FALSE)),"",VLOOKUP(B:B,'Shared Sites 2-18'!$A$2:$P$98,4,FALSE))</f>
        <v/>
      </c>
      <c r="V111" s="17" t="str">
        <f>IF(ISERROR(VLOOKUP(B:B,'Shared Sites 2-18'!$A$2:$P$98,5,FALSE)),"",VLOOKUP(B:B,'Shared Sites 2-18'!$A$2:$P$98,5,FALSE))</f>
        <v/>
      </c>
      <c r="W111" s="17" t="str">
        <f>IF(ISERROR(VLOOKUP(B:B,'Shared Sites 2-18'!$A$2:$P$98,15,FALSE)),"",VLOOKUP(B:B,'Shared Sites 2-18'!$A$2:$P$98,15,FALSE))</f>
        <v/>
      </c>
      <c r="Y111" s="17" t="str">
        <f t="shared" si="2"/>
        <v>6034</v>
      </c>
      <c r="Z111" s="17">
        <v>6034</v>
      </c>
      <c r="AA111" s="402"/>
      <c r="AB111" s="420"/>
    </row>
    <row r="112" spans="1:28" ht="14.65" customHeight="1" x14ac:dyDescent="0.25">
      <c r="A112" s="16">
        <v>2986</v>
      </c>
      <c r="B112" s="16" t="s">
        <v>221</v>
      </c>
      <c r="C112" s="16" t="s">
        <v>222</v>
      </c>
      <c r="D112" s="16" t="s">
        <v>55</v>
      </c>
      <c r="E112" s="16" t="s">
        <v>50</v>
      </c>
      <c r="F112" s="17" t="s">
        <v>46</v>
      </c>
      <c r="G112" s="17" t="s">
        <v>46</v>
      </c>
      <c r="H112" s="17" t="s">
        <v>48</v>
      </c>
      <c r="I112" s="17" t="s">
        <v>48</v>
      </c>
      <c r="J112" s="17">
        <v>25</v>
      </c>
      <c r="K112" s="17">
        <v>0</v>
      </c>
      <c r="L112" s="17">
        <v>0</v>
      </c>
      <c r="M112" s="17">
        <v>0</v>
      </c>
      <c r="N112" s="17">
        <v>0</v>
      </c>
      <c r="O112" s="17">
        <v>18</v>
      </c>
      <c r="P112" s="23">
        <v>364</v>
      </c>
      <c r="Q112" s="23">
        <v>389</v>
      </c>
      <c r="R112" s="23">
        <v>407</v>
      </c>
      <c r="S112" s="17" t="s">
        <v>19</v>
      </c>
      <c r="T112" s="17" t="str">
        <f>IF(ISERROR(VLOOKUP(B:B,'Shared Sites 2-18'!$A$2:$P$98,3,FALSE)),"",VLOOKUP(B:B,'Shared Sites 2-18'!$A$2:$P$98,3,FALSE))</f>
        <v/>
      </c>
      <c r="U112" s="17" t="str">
        <f>IF(ISERROR(VLOOKUP(B:B,'Shared Sites 2-18'!$A$2:$P$98,4,FALSE)),"",VLOOKUP(B:B,'Shared Sites 2-18'!$A$2:$P$98,4,FALSE))</f>
        <v/>
      </c>
      <c r="V112" s="17" t="str">
        <f>IF(ISERROR(VLOOKUP(B:B,'Shared Sites 2-18'!$A$2:$P$98,5,FALSE)),"",VLOOKUP(B:B,'Shared Sites 2-18'!$A$2:$P$98,5,FALSE))</f>
        <v/>
      </c>
      <c r="W112" s="17" t="str">
        <f>IF(ISERROR(VLOOKUP(B:B,'Shared Sites 2-18'!$A$2:$P$98,15,FALSE)),"",VLOOKUP(B:B,'Shared Sites 2-18'!$A$2:$P$98,15,FALSE))</f>
        <v/>
      </c>
      <c r="Y112" s="17" t="str">
        <f t="shared" ref="Y112:Y175" si="3">IF(S112="Elem","6034",IF(S112="Middle","9654",IF(S112="Senior","12068","")))</f>
        <v>6034</v>
      </c>
      <c r="Z112" s="17">
        <v>6034</v>
      </c>
      <c r="AA112" s="402"/>
      <c r="AB112" s="420"/>
    </row>
    <row r="113" spans="1:28" ht="14.65" customHeight="1" x14ac:dyDescent="0.25">
      <c r="A113" s="16">
        <v>3002</v>
      </c>
      <c r="B113" s="16" t="s">
        <v>223</v>
      </c>
      <c r="C113" s="16" t="s">
        <v>224</v>
      </c>
      <c r="D113" s="16" t="s">
        <v>55</v>
      </c>
      <c r="E113" s="16" t="s">
        <v>50</v>
      </c>
      <c r="F113" s="17" t="s">
        <v>46</v>
      </c>
      <c r="G113" s="17" t="s">
        <v>46</v>
      </c>
      <c r="H113" s="17" t="s">
        <v>51</v>
      </c>
      <c r="I113" s="17" t="s">
        <v>51</v>
      </c>
      <c r="J113" s="17">
        <v>34</v>
      </c>
      <c r="K113" s="17">
        <v>0</v>
      </c>
      <c r="L113" s="17">
        <v>0</v>
      </c>
      <c r="M113" s="17">
        <v>9</v>
      </c>
      <c r="N113" s="17">
        <v>0</v>
      </c>
      <c r="O113" s="17">
        <v>25</v>
      </c>
      <c r="P113" s="23">
        <v>232</v>
      </c>
      <c r="Q113" s="23">
        <v>266</v>
      </c>
      <c r="R113" s="23">
        <v>300</v>
      </c>
      <c r="S113" s="17" t="s">
        <v>19</v>
      </c>
      <c r="T113" s="17" t="str">
        <f>IF(ISERROR(VLOOKUP(B:B,'Shared Sites 2-18'!$A$2:$P$98,3,FALSE)),"",VLOOKUP(B:B,'Shared Sites 2-18'!$A$2:$P$98,3,FALSE))</f>
        <v/>
      </c>
      <c r="U113" s="17" t="str">
        <f>IF(ISERROR(VLOOKUP(B:B,'Shared Sites 2-18'!$A$2:$P$98,4,FALSE)),"",VLOOKUP(B:B,'Shared Sites 2-18'!$A$2:$P$98,4,FALSE))</f>
        <v/>
      </c>
      <c r="V113" s="17" t="str">
        <f>IF(ISERROR(VLOOKUP(B:B,'Shared Sites 2-18'!$A$2:$P$98,5,FALSE)),"",VLOOKUP(B:B,'Shared Sites 2-18'!$A$2:$P$98,5,FALSE))</f>
        <v/>
      </c>
      <c r="W113" s="17" t="str">
        <f>IF(ISERROR(VLOOKUP(B:B,'Shared Sites 2-18'!$A$2:$P$98,15,FALSE)),"",VLOOKUP(B:B,'Shared Sites 2-18'!$A$2:$P$98,15,FALSE))</f>
        <v/>
      </c>
      <c r="Y113" s="17" t="str">
        <f t="shared" si="3"/>
        <v>6034</v>
      </c>
      <c r="Z113" s="17">
        <v>6034</v>
      </c>
      <c r="AA113" s="402"/>
      <c r="AB113" s="420"/>
    </row>
    <row r="114" spans="1:28" ht="14.65" customHeight="1" x14ac:dyDescent="0.25">
      <c r="A114" s="16">
        <v>3014</v>
      </c>
      <c r="B114" s="16" t="s">
        <v>225</v>
      </c>
      <c r="C114" s="16" t="s">
        <v>1458</v>
      </c>
      <c r="D114" s="16" t="s">
        <v>55</v>
      </c>
      <c r="E114" s="16" t="s">
        <v>50</v>
      </c>
      <c r="F114" s="17" t="s">
        <v>46</v>
      </c>
      <c r="G114" s="17" t="s">
        <v>46</v>
      </c>
      <c r="H114" s="17" t="s">
        <v>47</v>
      </c>
      <c r="I114" s="17" t="s">
        <v>47</v>
      </c>
      <c r="J114" s="17">
        <v>40</v>
      </c>
      <c r="K114" s="17">
        <v>0</v>
      </c>
      <c r="L114" s="17">
        <v>0</v>
      </c>
      <c r="M114" s="17">
        <v>18</v>
      </c>
      <c r="N114" s="17">
        <v>0</v>
      </c>
      <c r="O114" s="17">
        <v>24</v>
      </c>
      <c r="P114" s="23">
        <v>529</v>
      </c>
      <c r="Q114" s="23">
        <v>569</v>
      </c>
      <c r="R114" s="23">
        <v>611</v>
      </c>
      <c r="S114" s="17" t="s">
        <v>19</v>
      </c>
      <c r="T114" s="17" t="str">
        <f>IF(ISERROR(VLOOKUP(B:B,'Shared Sites 2-18'!$A$2:$P$98,3,FALSE)),"",VLOOKUP(B:B,'Shared Sites 2-18'!$A$2:$P$98,3,FALSE))</f>
        <v/>
      </c>
      <c r="U114" s="17" t="str">
        <f>IF(ISERROR(VLOOKUP(B:B,'Shared Sites 2-18'!$A$2:$P$98,4,FALSE)),"",VLOOKUP(B:B,'Shared Sites 2-18'!$A$2:$P$98,4,FALSE))</f>
        <v/>
      </c>
      <c r="V114" s="17" t="str">
        <f>IF(ISERROR(VLOOKUP(B:B,'Shared Sites 2-18'!$A$2:$P$98,5,FALSE)),"",VLOOKUP(B:B,'Shared Sites 2-18'!$A$2:$P$98,5,FALSE))</f>
        <v/>
      </c>
      <c r="W114" s="17" t="str">
        <f>IF(ISERROR(VLOOKUP(B:B,'Shared Sites 2-18'!$A$2:$P$98,15,FALSE)),"",VLOOKUP(B:B,'Shared Sites 2-18'!$A$2:$P$98,15,FALSE))</f>
        <v/>
      </c>
      <c r="Y114" s="17" t="str">
        <f t="shared" si="3"/>
        <v>6034</v>
      </c>
      <c r="Z114" s="17">
        <v>6034</v>
      </c>
      <c r="AA114" s="402"/>
      <c r="AB114" s="420"/>
    </row>
    <row r="115" spans="1:28" ht="14.65" customHeight="1" x14ac:dyDescent="0.25">
      <c r="A115" s="16">
        <v>3027</v>
      </c>
      <c r="B115" s="16" t="s">
        <v>226</v>
      </c>
      <c r="C115" s="16" t="s">
        <v>227</v>
      </c>
      <c r="D115" s="16" t="s">
        <v>55</v>
      </c>
      <c r="E115" s="16" t="s">
        <v>50</v>
      </c>
      <c r="F115" s="17" t="s">
        <v>46</v>
      </c>
      <c r="G115" s="17" t="s">
        <v>46</v>
      </c>
      <c r="H115" s="17" t="s">
        <v>47</v>
      </c>
      <c r="I115" s="17" t="s">
        <v>47</v>
      </c>
      <c r="J115" s="17">
        <v>4</v>
      </c>
      <c r="K115" s="17">
        <v>0</v>
      </c>
      <c r="L115" s="17">
        <v>0</v>
      </c>
      <c r="M115" s="17">
        <v>0</v>
      </c>
      <c r="N115" s="17">
        <v>0</v>
      </c>
      <c r="O115" s="17">
        <v>0</v>
      </c>
      <c r="P115" s="23">
        <v>385</v>
      </c>
      <c r="Q115" s="23">
        <v>389</v>
      </c>
      <c r="R115" s="23">
        <v>389</v>
      </c>
      <c r="S115" s="17" t="s">
        <v>19</v>
      </c>
      <c r="T115" s="17" t="str">
        <f>IF(ISERROR(VLOOKUP(B:B,'Shared Sites 2-18'!$A$2:$P$98,3,FALSE)),"",VLOOKUP(B:B,'Shared Sites 2-18'!$A$2:$P$98,3,FALSE))</f>
        <v/>
      </c>
      <c r="U115" s="17" t="str">
        <f>IF(ISERROR(VLOOKUP(B:B,'Shared Sites 2-18'!$A$2:$P$98,4,FALSE)),"",VLOOKUP(B:B,'Shared Sites 2-18'!$A$2:$P$98,4,FALSE))</f>
        <v/>
      </c>
      <c r="V115" s="17" t="str">
        <f>IF(ISERROR(VLOOKUP(B:B,'Shared Sites 2-18'!$A$2:$P$98,5,FALSE)),"",VLOOKUP(B:B,'Shared Sites 2-18'!$A$2:$P$98,5,FALSE))</f>
        <v/>
      </c>
      <c r="W115" s="17" t="str">
        <f>IF(ISERROR(VLOOKUP(B:B,'Shared Sites 2-18'!$A$2:$P$98,15,FALSE)),"",VLOOKUP(B:B,'Shared Sites 2-18'!$A$2:$P$98,15,FALSE))</f>
        <v/>
      </c>
      <c r="Y115" s="17" t="str">
        <f t="shared" si="3"/>
        <v>6034</v>
      </c>
      <c r="Z115" s="17">
        <v>6034</v>
      </c>
      <c r="AA115" s="402"/>
      <c r="AB115" s="420"/>
    </row>
    <row r="116" spans="1:28" ht="14.65" customHeight="1" x14ac:dyDescent="0.25">
      <c r="A116" s="16">
        <v>3041</v>
      </c>
      <c r="B116" s="16" t="s">
        <v>228</v>
      </c>
      <c r="C116" s="16" t="s">
        <v>1459</v>
      </c>
      <c r="D116" s="16" t="s">
        <v>55</v>
      </c>
      <c r="E116" s="16" t="s">
        <v>80</v>
      </c>
      <c r="F116" s="17" t="s">
        <v>46</v>
      </c>
      <c r="G116" s="17" t="s">
        <v>46</v>
      </c>
      <c r="H116" s="17" t="s">
        <v>51</v>
      </c>
      <c r="I116" s="17" t="s">
        <v>51</v>
      </c>
      <c r="J116" s="17">
        <v>0</v>
      </c>
      <c r="K116" s="17">
        <v>0</v>
      </c>
      <c r="L116" s="17">
        <v>0</v>
      </c>
      <c r="M116" s="17">
        <v>7</v>
      </c>
      <c r="N116" s="17">
        <v>30</v>
      </c>
      <c r="O116" s="17">
        <v>0</v>
      </c>
      <c r="P116" s="23">
        <v>283</v>
      </c>
      <c r="Q116" s="23">
        <v>283</v>
      </c>
      <c r="R116" s="23">
        <v>320</v>
      </c>
      <c r="S116" s="17" t="s">
        <v>19</v>
      </c>
      <c r="T116" s="17" t="str">
        <f>IF(ISERROR(VLOOKUP(B:B,'Shared Sites 2-18'!$A$2:$P$98,3,FALSE)),"",VLOOKUP(B:B,'Shared Sites 2-18'!$A$2:$P$98,3,FALSE))</f>
        <v/>
      </c>
      <c r="U116" s="17" t="str">
        <f>IF(ISERROR(VLOOKUP(B:B,'Shared Sites 2-18'!$A$2:$P$98,4,FALSE)),"",VLOOKUP(B:B,'Shared Sites 2-18'!$A$2:$P$98,4,FALSE))</f>
        <v/>
      </c>
      <c r="V116" s="17" t="str">
        <f>IF(ISERROR(VLOOKUP(B:B,'Shared Sites 2-18'!$A$2:$P$98,5,FALSE)),"",VLOOKUP(B:B,'Shared Sites 2-18'!$A$2:$P$98,5,FALSE))</f>
        <v/>
      </c>
      <c r="W116" s="17" t="str">
        <f>IF(ISERROR(VLOOKUP(B:B,'Shared Sites 2-18'!$A$2:$P$98,15,FALSE)),"",VLOOKUP(B:B,'Shared Sites 2-18'!$A$2:$P$98,15,FALSE))</f>
        <v/>
      </c>
      <c r="Y116" s="17" t="str">
        <f t="shared" si="3"/>
        <v>6034</v>
      </c>
      <c r="Z116" s="17">
        <v>6034</v>
      </c>
      <c r="AA116" s="402"/>
      <c r="AB116" s="420"/>
    </row>
    <row r="117" spans="1:28" ht="14.65" customHeight="1" x14ac:dyDescent="0.25">
      <c r="A117" s="16">
        <v>3068</v>
      </c>
      <c r="B117" s="16" t="s">
        <v>229</v>
      </c>
      <c r="C117" s="16" t="s">
        <v>230</v>
      </c>
      <c r="D117" s="16" t="s">
        <v>55</v>
      </c>
      <c r="E117" s="16" t="s">
        <v>50</v>
      </c>
      <c r="F117" s="17" t="s">
        <v>46</v>
      </c>
      <c r="G117" s="17" t="s">
        <v>46</v>
      </c>
      <c r="H117" s="17" t="s">
        <v>51</v>
      </c>
      <c r="I117" s="17" t="s">
        <v>51</v>
      </c>
      <c r="J117" s="17">
        <v>48</v>
      </c>
      <c r="K117" s="17">
        <v>0</v>
      </c>
      <c r="L117" s="17">
        <v>0</v>
      </c>
      <c r="M117" s="17">
        <v>0</v>
      </c>
      <c r="N117" s="17">
        <v>0</v>
      </c>
      <c r="O117" s="17">
        <v>21</v>
      </c>
      <c r="P117" s="23">
        <v>487</v>
      </c>
      <c r="Q117" s="23">
        <v>535</v>
      </c>
      <c r="R117" s="23">
        <v>556</v>
      </c>
      <c r="S117" s="17" t="s">
        <v>19</v>
      </c>
      <c r="T117" s="17" t="str">
        <f>IF(ISERROR(VLOOKUP(B:B,'Shared Sites 2-18'!$A$2:$P$98,3,FALSE)),"",VLOOKUP(B:B,'Shared Sites 2-18'!$A$2:$P$98,3,FALSE))</f>
        <v/>
      </c>
      <c r="U117" s="17" t="str">
        <f>IF(ISERROR(VLOOKUP(B:B,'Shared Sites 2-18'!$A$2:$P$98,4,FALSE)),"",VLOOKUP(B:B,'Shared Sites 2-18'!$A$2:$P$98,4,FALSE))</f>
        <v/>
      </c>
      <c r="V117" s="17" t="str">
        <f>IF(ISERROR(VLOOKUP(B:B,'Shared Sites 2-18'!$A$2:$P$98,5,FALSE)),"",VLOOKUP(B:B,'Shared Sites 2-18'!$A$2:$P$98,5,FALSE))</f>
        <v/>
      </c>
      <c r="W117" s="17" t="str">
        <f>IF(ISERROR(VLOOKUP(B:B,'Shared Sites 2-18'!$A$2:$P$98,15,FALSE)),"",VLOOKUP(B:B,'Shared Sites 2-18'!$A$2:$P$98,15,FALSE))</f>
        <v/>
      </c>
      <c r="Y117" s="17" t="str">
        <f t="shared" si="3"/>
        <v>6034</v>
      </c>
      <c r="Z117" s="17">
        <v>6034</v>
      </c>
      <c r="AA117" s="402"/>
      <c r="AB117" s="420"/>
    </row>
    <row r="118" spans="1:28" ht="14.65" customHeight="1" x14ac:dyDescent="0.25">
      <c r="A118" s="16">
        <v>3082</v>
      </c>
      <c r="B118" s="16" t="s">
        <v>231</v>
      </c>
      <c r="C118" s="16" t="s">
        <v>1460</v>
      </c>
      <c r="D118" s="16" t="s">
        <v>55</v>
      </c>
      <c r="E118" s="16" t="s">
        <v>50</v>
      </c>
      <c r="F118" s="17" t="s">
        <v>46</v>
      </c>
      <c r="G118" s="17" t="s">
        <v>46</v>
      </c>
      <c r="H118" s="17" t="s">
        <v>51</v>
      </c>
      <c r="I118" s="17" t="s">
        <v>51</v>
      </c>
      <c r="J118" s="17">
        <v>18</v>
      </c>
      <c r="K118" s="17">
        <v>0</v>
      </c>
      <c r="L118" s="17">
        <v>0</v>
      </c>
      <c r="M118" s="17">
        <v>17</v>
      </c>
      <c r="N118" s="17">
        <v>0</v>
      </c>
      <c r="O118" s="17">
        <v>21</v>
      </c>
      <c r="P118" s="23">
        <v>286</v>
      </c>
      <c r="Q118" s="23">
        <v>304</v>
      </c>
      <c r="R118" s="23">
        <v>342</v>
      </c>
      <c r="S118" s="17" t="s">
        <v>19</v>
      </c>
      <c r="T118" s="17" t="str">
        <f>IF(ISERROR(VLOOKUP(B:B,'Shared Sites 2-18'!$A$2:$P$98,3,FALSE)),"",VLOOKUP(B:B,'Shared Sites 2-18'!$A$2:$P$98,3,FALSE))</f>
        <v/>
      </c>
      <c r="U118" s="17" t="str">
        <f>IF(ISERROR(VLOOKUP(B:B,'Shared Sites 2-18'!$A$2:$P$98,4,FALSE)),"",VLOOKUP(B:B,'Shared Sites 2-18'!$A$2:$P$98,4,FALSE))</f>
        <v/>
      </c>
      <c r="V118" s="17" t="str">
        <f>IF(ISERROR(VLOOKUP(B:B,'Shared Sites 2-18'!$A$2:$P$98,5,FALSE)),"",VLOOKUP(B:B,'Shared Sites 2-18'!$A$2:$P$98,5,FALSE))</f>
        <v/>
      </c>
      <c r="W118" s="17" t="str">
        <f>IF(ISERROR(VLOOKUP(B:B,'Shared Sites 2-18'!$A$2:$P$98,15,FALSE)),"",VLOOKUP(B:B,'Shared Sites 2-18'!$A$2:$P$98,15,FALSE))</f>
        <v/>
      </c>
      <c r="Y118" s="17" t="str">
        <f t="shared" si="3"/>
        <v>6034</v>
      </c>
      <c r="Z118" s="17">
        <v>6034</v>
      </c>
      <c r="AA118" s="402"/>
      <c r="AB118" s="420"/>
    </row>
    <row r="119" spans="1:28" ht="14.65" customHeight="1" x14ac:dyDescent="0.25">
      <c r="A119" s="16">
        <v>3096</v>
      </c>
      <c r="B119" s="16" t="s">
        <v>232</v>
      </c>
      <c r="C119" s="16" t="s">
        <v>233</v>
      </c>
      <c r="D119" s="16" t="s">
        <v>55</v>
      </c>
      <c r="E119" s="16" t="s">
        <v>50</v>
      </c>
      <c r="F119" s="17" t="s">
        <v>46</v>
      </c>
      <c r="G119" s="17" t="s">
        <v>46</v>
      </c>
      <c r="H119" s="17" t="s">
        <v>52</v>
      </c>
      <c r="I119" s="17" t="s">
        <v>52</v>
      </c>
      <c r="J119" s="17">
        <v>21</v>
      </c>
      <c r="K119" s="17">
        <v>0</v>
      </c>
      <c r="L119" s="17">
        <v>0</v>
      </c>
      <c r="M119" s="17">
        <v>0</v>
      </c>
      <c r="N119" s="17">
        <v>0</v>
      </c>
      <c r="O119" s="17">
        <v>24</v>
      </c>
      <c r="P119" s="23">
        <v>402</v>
      </c>
      <c r="Q119" s="23">
        <v>423</v>
      </c>
      <c r="R119" s="23">
        <v>447</v>
      </c>
      <c r="S119" s="17" t="s">
        <v>19</v>
      </c>
      <c r="T119" s="17" t="str">
        <f>IF(ISERROR(VLOOKUP(B:B,'Shared Sites 2-18'!$A$2:$P$98,3,FALSE)),"",VLOOKUP(B:B,'Shared Sites 2-18'!$A$2:$P$98,3,FALSE))</f>
        <v/>
      </c>
      <c r="U119" s="17" t="str">
        <f>IF(ISERROR(VLOOKUP(B:B,'Shared Sites 2-18'!$A$2:$P$98,4,FALSE)),"",VLOOKUP(B:B,'Shared Sites 2-18'!$A$2:$P$98,4,FALSE))</f>
        <v/>
      </c>
      <c r="V119" s="17" t="str">
        <f>IF(ISERROR(VLOOKUP(B:B,'Shared Sites 2-18'!$A$2:$P$98,5,FALSE)),"",VLOOKUP(B:B,'Shared Sites 2-18'!$A$2:$P$98,5,FALSE))</f>
        <v/>
      </c>
      <c r="W119" s="17" t="str">
        <f>IF(ISERROR(VLOOKUP(B:B,'Shared Sites 2-18'!$A$2:$P$98,15,FALSE)),"",VLOOKUP(B:B,'Shared Sites 2-18'!$A$2:$P$98,15,FALSE))</f>
        <v/>
      </c>
      <c r="Y119" s="17" t="str">
        <f t="shared" si="3"/>
        <v>6034</v>
      </c>
      <c r="Z119" s="17">
        <v>6034</v>
      </c>
      <c r="AA119" s="402"/>
      <c r="AB119" s="420"/>
    </row>
    <row r="120" spans="1:28" ht="14.65" customHeight="1" x14ac:dyDescent="0.25">
      <c r="A120" s="16">
        <v>3110</v>
      </c>
      <c r="B120" s="16" t="s">
        <v>234</v>
      </c>
      <c r="C120" s="16" t="s">
        <v>1461</v>
      </c>
      <c r="D120" s="16" t="s">
        <v>90</v>
      </c>
      <c r="E120" s="16" t="s">
        <v>105</v>
      </c>
      <c r="F120" s="17" t="s">
        <v>46</v>
      </c>
      <c r="G120" s="17" t="s">
        <v>46</v>
      </c>
      <c r="H120" s="17" t="s">
        <v>6</v>
      </c>
      <c r="I120" s="17" t="s">
        <v>6</v>
      </c>
      <c r="J120" s="17">
        <v>0</v>
      </c>
      <c r="K120" s="17">
        <v>0</v>
      </c>
      <c r="L120" s="17">
        <v>0</v>
      </c>
      <c r="M120" s="17">
        <v>0</v>
      </c>
      <c r="N120" s="17">
        <v>0</v>
      </c>
      <c r="O120" s="17">
        <v>0</v>
      </c>
      <c r="P120" s="23">
        <v>156</v>
      </c>
      <c r="Q120" s="23">
        <v>156</v>
      </c>
      <c r="R120" s="23">
        <v>156</v>
      </c>
      <c r="S120" s="17" t="s">
        <v>19</v>
      </c>
      <c r="T120" s="17" t="str">
        <f>IF(ISERROR(VLOOKUP(B:B,'Shared Sites 2-18'!$A$2:$P$98,3,FALSE)),"",VLOOKUP(B:B,'Shared Sites 2-18'!$A$2:$P$98,3,FALSE))</f>
        <v/>
      </c>
      <c r="U120" s="17" t="str">
        <f>IF(ISERROR(VLOOKUP(B:B,'Shared Sites 2-18'!$A$2:$P$98,4,FALSE)),"",VLOOKUP(B:B,'Shared Sites 2-18'!$A$2:$P$98,4,FALSE))</f>
        <v/>
      </c>
      <c r="V120" s="17" t="str">
        <f>IF(ISERROR(VLOOKUP(B:B,'Shared Sites 2-18'!$A$2:$P$98,5,FALSE)),"",VLOOKUP(B:B,'Shared Sites 2-18'!$A$2:$P$98,5,FALSE))</f>
        <v/>
      </c>
      <c r="W120" s="17" t="str">
        <f>IF(ISERROR(VLOOKUP(B:B,'Shared Sites 2-18'!$A$2:$P$98,15,FALSE)),"",VLOOKUP(B:B,'Shared Sites 2-18'!$A$2:$P$98,15,FALSE))</f>
        <v/>
      </c>
      <c r="Y120" s="17" t="str">
        <f t="shared" si="3"/>
        <v>6034</v>
      </c>
      <c r="Z120" s="17">
        <v>6034</v>
      </c>
      <c r="AA120" s="402"/>
      <c r="AB120" s="420"/>
    </row>
    <row r="121" spans="1:28" ht="14.65" customHeight="1" x14ac:dyDescent="0.25">
      <c r="A121" s="16">
        <v>3123</v>
      </c>
      <c r="B121" s="16" t="s">
        <v>235</v>
      </c>
      <c r="C121" s="16" t="s">
        <v>1462</v>
      </c>
      <c r="D121" s="16" t="s">
        <v>55</v>
      </c>
      <c r="E121" s="16" t="s">
        <v>50</v>
      </c>
      <c r="F121" s="17" t="s">
        <v>46</v>
      </c>
      <c r="G121" s="17" t="s">
        <v>46</v>
      </c>
      <c r="H121" s="17" t="s">
        <v>51</v>
      </c>
      <c r="I121" s="17" t="s">
        <v>51</v>
      </c>
      <c r="J121" s="17">
        <v>0</v>
      </c>
      <c r="K121" s="17">
        <v>0</v>
      </c>
      <c r="L121" s="17">
        <v>0</v>
      </c>
      <c r="M121" s="17">
        <v>8</v>
      </c>
      <c r="N121" s="17">
        <v>0</v>
      </c>
      <c r="O121" s="17">
        <v>0</v>
      </c>
      <c r="P121" s="23">
        <v>598</v>
      </c>
      <c r="Q121" s="23">
        <v>598</v>
      </c>
      <c r="R121" s="23">
        <v>606</v>
      </c>
      <c r="S121" s="17" t="s">
        <v>19</v>
      </c>
      <c r="T121" s="17" t="str">
        <f>IF(ISERROR(VLOOKUP(B:B,'Shared Sites 2-18'!$A$2:$P$98,3,FALSE)),"",VLOOKUP(B:B,'Shared Sites 2-18'!$A$2:$P$98,3,FALSE))</f>
        <v/>
      </c>
      <c r="U121" s="17" t="str">
        <f>IF(ISERROR(VLOOKUP(B:B,'Shared Sites 2-18'!$A$2:$P$98,4,FALSE)),"",VLOOKUP(B:B,'Shared Sites 2-18'!$A$2:$P$98,4,FALSE))</f>
        <v/>
      </c>
      <c r="V121" s="17" t="str">
        <f>IF(ISERROR(VLOOKUP(B:B,'Shared Sites 2-18'!$A$2:$P$98,5,FALSE)),"",VLOOKUP(B:B,'Shared Sites 2-18'!$A$2:$P$98,5,FALSE))</f>
        <v/>
      </c>
      <c r="W121" s="17" t="str">
        <f>IF(ISERROR(VLOOKUP(B:B,'Shared Sites 2-18'!$A$2:$P$98,15,FALSE)),"",VLOOKUP(B:B,'Shared Sites 2-18'!$A$2:$P$98,15,FALSE))</f>
        <v/>
      </c>
      <c r="Y121" s="17" t="str">
        <f t="shared" si="3"/>
        <v>6034</v>
      </c>
      <c r="Z121" s="17">
        <v>6034</v>
      </c>
      <c r="AA121" s="402"/>
      <c r="AB121" s="420"/>
    </row>
    <row r="122" spans="1:28" ht="14.65" customHeight="1" x14ac:dyDescent="0.25">
      <c r="A122" s="16">
        <v>3137</v>
      </c>
      <c r="B122" s="16" t="s">
        <v>236</v>
      </c>
      <c r="C122" s="16" t="s">
        <v>1463</v>
      </c>
      <c r="D122" s="16" t="s">
        <v>55</v>
      </c>
      <c r="E122" s="16" t="s">
        <v>50</v>
      </c>
      <c r="F122" s="17" t="s">
        <v>46</v>
      </c>
      <c r="G122" s="17" t="s">
        <v>46</v>
      </c>
      <c r="H122" s="17" t="s">
        <v>47</v>
      </c>
      <c r="I122" s="17" t="s">
        <v>47</v>
      </c>
      <c r="J122" s="17">
        <v>30</v>
      </c>
      <c r="K122" s="17">
        <v>0</v>
      </c>
      <c r="L122" s="17">
        <v>0</v>
      </c>
      <c r="M122" s="17">
        <v>16</v>
      </c>
      <c r="N122" s="17">
        <v>0</v>
      </c>
      <c r="O122" s="17">
        <v>24</v>
      </c>
      <c r="P122" s="23">
        <v>477</v>
      </c>
      <c r="Q122" s="23">
        <v>507</v>
      </c>
      <c r="R122" s="23">
        <v>547</v>
      </c>
      <c r="S122" s="17" t="s">
        <v>19</v>
      </c>
      <c r="T122" s="17" t="str">
        <f>IF(ISERROR(VLOOKUP(B:B,'Shared Sites 2-18'!$A$2:$P$98,3,FALSE)),"",VLOOKUP(B:B,'Shared Sites 2-18'!$A$2:$P$98,3,FALSE))</f>
        <v/>
      </c>
      <c r="U122" s="17" t="str">
        <f>IF(ISERROR(VLOOKUP(B:B,'Shared Sites 2-18'!$A$2:$P$98,4,FALSE)),"",VLOOKUP(B:B,'Shared Sites 2-18'!$A$2:$P$98,4,FALSE))</f>
        <v/>
      </c>
      <c r="V122" s="17" t="str">
        <f>IF(ISERROR(VLOOKUP(B:B,'Shared Sites 2-18'!$A$2:$P$98,5,FALSE)),"",VLOOKUP(B:B,'Shared Sites 2-18'!$A$2:$P$98,5,FALSE))</f>
        <v/>
      </c>
      <c r="W122" s="17" t="str">
        <f>IF(ISERROR(VLOOKUP(B:B,'Shared Sites 2-18'!$A$2:$P$98,15,FALSE)),"",VLOOKUP(B:B,'Shared Sites 2-18'!$A$2:$P$98,15,FALSE))</f>
        <v/>
      </c>
      <c r="Y122" s="17" t="str">
        <f t="shared" si="3"/>
        <v>6034</v>
      </c>
      <c r="Z122" s="17">
        <v>6034</v>
      </c>
      <c r="AA122" s="402"/>
      <c r="AB122" s="420"/>
    </row>
    <row r="123" spans="1:28" ht="14.65" customHeight="1" x14ac:dyDescent="0.25">
      <c r="A123" s="16">
        <v>3151</v>
      </c>
      <c r="B123" s="16" t="s">
        <v>237</v>
      </c>
      <c r="C123" s="16" t="s">
        <v>238</v>
      </c>
      <c r="D123" s="16" t="s">
        <v>55</v>
      </c>
      <c r="E123" s="16" t="s">
        <v>50</v>
      </c>
      <c r="F123" s="17" t="s">
        <v>46</v>
      </c>
      <c r="G123" s="17" t="s">
        <v>46</v>
      </c>
      <c r="H123" s="17" t="s">
        <v>49</v>
      </c>
      <c r="I123" s="17" t="s">
        <v>49</v>
      </c>
      <c r="J123" s="17">
        <v>46</v>
      </c>
      <c r="K123" s="17">
        <v>0</v>
      </c>
      <c r="L123" s="17">
        <v>0</v>
      </c>
      <c r="M123" s="17">
        <v>19</v>
      </c>
      <c r="N123" s="17">
        <v>0</v>
      </c>
      <c r="O123" s="17">
        <v>24</v>
      </c>
      <c r="P123" s="23">
        <v>693</v>
      </c>
      <c r="Q123" s="23">
        <v>739</v>
      </c>
      <c r="R123" s="23">
        <v>782</v>
      </c>
      <c r="S123" s="17" t="s">
        <v>19</v>
      </c>
      <c r="T123" s="17" t="str">
        <f>IF(ISERROR(VLOOKUP(B:B,'Shared Sites 2-18'!$A$2:$P$98,3,FALSE)),"",VLOOKUP(B:B,'Shared Sites 2-18'!$A$2:$P$98,3,FALSE))</f>
        <v/>
      </c>
      <c r="U123" s="17" t="str">
        <f>IF(ISERROR(VLOOKUP(B:B,'Shared Sites 2-18'!$A$2:$P$98,4,FALSE)),"",VLOOKUP(B:B,'Shared Sites 2-18'!$A$2:$P$98,4,FALSE))</f>
        <v/>
      </c>
      <c r="V123" s="17" t="str">
        <f>IF(ISERROR(VLOOKUP(B:B,'Shared Sites 2-18'!$A$2:$P$98,5,FALSE)),"",VLOOKUP(B:B,'Shared Sites 2-18'!$A$2:$P$98,5,FALSE))</f>
        <v/>
      </c>
      <c r="W123" s="17" t="str">
        <f>IF(ISERROR(VLOOKUP(B:B,'Shared Sites 2-18'!$A$2:$P$98,15,FALSE)),"",VLOOKUP(B:B,'Shared Sites 2-18'!$A$2:$P$98,15,FALSE))</f>
        <v/>
      </c>
      <c r="Y123" s="17" t="str">
        <f t="shared" si="3"/>
        <v>6034</v>
      </c>
      <c r="Z123" s="17">
        <v>6034</v>
      </c>
      <c r="AA123" s="402"/>
      <c r="AB123" s="420"/>
    </row>
    <row r="124" spans="1:28" ht="14.65" customHeight="1" x14ac:dyDescent="0.25">
      <c r="A124" s="16">
        <v>3164</v>
      </c>
      <c r="B124" s="16" t="s">
        <v>239</v>
      </c>
      <c r="C124" s="16" t="s">
        <v>1464</v>
      </c>
      <c r="D124" s="16" t="s">
        <v>55</v>
      </c>
      <c r="E124" s="16" t="s">
        <v>80</v>
      </c>
      <c r="F124" s="17" t="s">
        <v>102</v>
      </c>
      <c r="G124" s="17" t="s">
        <v>46</v>
      </c>
      <c r="H124" s="17" t="s">
        <v>49</v>
      </c>
      <c r="I124" s="17" t="s">
        <v>49</v>
      </c>
      <c r="J124" s="17">
        <v>7</v>
      </c>
      <c r="K124" s="17">
        <v>0</v>
      </c>
      <c r="L124" s="17">
        <v>0</v>
      </c>
      <c r="M124" s="17">
        <v>0</v>
      </c>
      <c r="N124" s="17">
        <v>0</v>
      </c>
      <c r="O124" s="17">
        <v>0</v>
      </c>
      <c r="P124" s="23">
        <v>640</v>
      </c>
      <c r="Q124" s="23">
        <v>647</v>
      </c>
      <c r="R124" s="23">
        <v>647</v>
      </c>
      <c r="S124" s="17" t="s">
        <v>19</v>
      </c>
      <c r="T124" s="17" t="str">
        <f>IF(ISERROR(VLOOKUP(B:B,'Shared Sites 2-18'!$A$2:$P$98,3,FALSE)),"",VLOOKUP(B:B,'Shared Sites 2-18'!$A$2:$P$98,3,FALSE))</f>
        <v/>
      </c>
      <c r="U124" s="17" t="str">
        <f>IF(ISERROR(VLOOKUP(B:B,'Shared Sites 2-18'!$A$2:$P$98,4,FALSE)),"",VLOOKUP(B:B,'Shared Sites 2-18'!$A$2:$P$98,4,FALSE))</f>
        <v/>
      </c>
      <c r="V124" s="17" t="str">
        <f>IF(ISERROR(VLOOKUP(B:B,'Shared Sites 2-18'!$A$2:$P$98,5,FALSE)),"",VLOOKUP(B:B,'Shared Sites 2-18'!$A$2:$P$98,5,FALSE))</f>
        <v/>
      </c>
      <c r="W124" s="17" t="str">
        <f>IF(ISERROR(VLOOKUP(B:B,'Shared Sites 2-18'!$A$2:$P$98,15,FALSE)),"",VLOOKUP(B:B,'Shared Sites 2-18'!$A$2:$P$98,15,FALSE))</f>
        <v/>
      </c>
      <c r="Y124" s="17" t="str">
        <f t="shared" si="3"/>
        <v>6034</v>
      </c>
      <c r="Z124" s="17">
        <v>6034</v>
      </c>
      <c r="AA124" s="402"/>
      <c r="AB124" s="420"/>
    </row>
    <row r="125" spans="1:28" ht="14.65" customHeight="1" x14ac:dyDescent="0.25">
      <c r="A125" s="16">
        <v>3178</v>
      </c>
      <c r="B125" s="16" t="s">
        <v>240</v>
      </c>
      <c r="C125" s="16" t="s">
        <v>1465</v>
      </c>
      <c r="D125" s="16" t="s">
        <v>55</v>
      </c>
      <c r="E125" s="16" t="s">
        <v>50</v>
      </c>
      <c r="F125" s="17" t="s">
        <v>46</v>
      </c>
      <c r="G125" s="17" t="s">
        <v>46</v>
      </c>
      <c r="H125" s="17" t="s">
        <v>51</v>
      </c>
      <c r="I125" s="17" t="s">
        <v>51</v>
      </c>
      <c r="J125" s="17">
        <v>19</v>
      </c>
      <c r="K125" s="17">
        <v>0</v>
      </c>
      <c r="L125" s="17">
        <v>0</v>
      </c>
      <c r="M125" s="17">
        <v>18</v>
      </c>
      <c r="N125" s="17">
        <v>21</v>
      </c>
      <c r="O125" s="17">
        <v>0</v>
      </c>
      <c r="P125" s="23">
        <v>183</v>
      </c>
      <c r="Q125" s="23">
        <v>202</v>
      </c>
      <c r="R125" s="23">
        <v>241</v>
      </c>
      <c r="S125" s="17" t="s">
        <v>19</v>
      </c>
      <c r="T125" s="17" t="str">
        <f>IF(ISERROR(VLOOKUP(B:B,'Shared Sites 2-18'!$A$2:$P$98,3,FALSE)),"",VLOOKUP(B:B,'Shared Sites 2-18'!$A$2:$P$98,3,FALSE))</f>
        <v/>
      </c>
      <c r="U125" s="17" t="str">
        <f>IF(ISERROR(VLOOKUP(B:B,'Shared Sites 2-18'!$A$2:$P$98,4,FALSE)),"",VLOOKUP(B:B,'Shared Sites 2-18'!$A$2:$P$98,4,FALSE))</f>
        <v/>
      </c>
      <c r="V125" s="17" t="str">
        <f>IF(ISERROR(VLOOKUP(B:B,'Shared Sites 2-18'!$A$2:$P$98,5,FALSE)),"",VLOOKUP(B:B,'Shared Sites 2-18'!$A$2:$P$98,5,FALSE))</f>
        <v/>
      </c>
      <c r="W125" s="17" t="str">
        <f>IF(ISERROR(VLOOKUP(B:B,'Shared Sites 2-18'!$A$2:$P$98,15,FALSE)),"",VLOOKUP(B:B,'Shared Sites 2-18'!$A$2:$P$98,15,FALSE))</f>
        <v/>
      </c>
      <c r="Y125" s="17" t="str">
        <f t="shared" si="3"/>
        <v>6034</v>
      </c>
      <c r="Z125" s="17">
        <v>6034</v>
      </c>
      <c r="AA125" s="402"/>
      <c r="AB125" s="420"/>
    </row>
    <row r="126" spans="1:28" ht="14.65" customHeight="1" x14ac:dyDescent="0.25">
      <c r="A126" s="16">
        <v>3192</v>
      </c>
      <c r="B126" s="16" t="s">
        <v>241</v>
      </c>
      <c r="C126" s="16" t="s">
        <v>1466</v>
      </c>
      <c r="D126" s="16" t="s">
        <v>55</v>
      </c>
      <c r="E126" s="16" t="s">
        <v>50</v>
      </c>
      <c r="F126" s="17" t="s">
        <v>46</v>
      </c>
      <c r="G126" s="17" t="s">
        <v>46</v>
      </c>
      <c r="H126" s="17" t="s">
        <v>6</v>
      </c>
      <c r="I126" s="17" t="s">
        <v>6</v>
      </c>
      <c r="J126" s="17">
        <v>52</v>
      </c>
      <c r="K126" s="17">
        <v>0</v>
      </c>
      <c r="L126" s="17">
        <v>0</v>
      </c>
      <c r="M126" s="17">
        <v>0</v>
      </c>
      <c r="N126" s="17">
        <v>0</v>
      </c>
      <c r="O126" s="17">
        <v>24</v>
      </c>
      <c r="P126" s="23">
        <v>565</v>
      </c>
      <c r="Q126" s="23">
        <v>617</v>
      </c>
      <c r="R126" s="23">
        <v>641</v>
      </c>
      <c r="S126" s="17" t="s">
        <v>19</v>
      </c>
      <c r="T126" s="17" t="str">
        <f>IF(ISERROR(VLOOKUP(B:B,'Shared Sites 2-18'!$A$2:$P$98,3,FALSE)),"",VLOOKUP(B:B,'Shared Sites 2-18'!$A$2:$P$98,3,FALSE))</f>
        <v/>
      </c>
      <c r="U126" s="17" t="str">
        <f>IF(ISERROR(VLOOKUP(B:B,'Shared Sites 2-18'!$A$2:$P$98,4,FALSE)),"",VLOOKUP(B:B,'Shared Sites 2-18'!$A$2:$P$98,4,FALSE))</f>
        <v/>
      </c>
      <c r="V126" s="17" t="str">
        <f>IF(ISERROR(VLOOKUP(B:B,'Shared Sites 2-18'!$A$2:$P$98,5,FALSE)),"",VLOOKUP(B:B,'Shared Sites 2-18'!$A$2:$P$98,5,FALSE))</f>
        <v/>
      </c>
      <c r="W126" s="17" t="str">
        <f>IF(ISERROR(VLOOKUP(B:B,'Shared Sites 2-18'!$A$2:$P$98,15,FALSE)),"",VLOOKUP(B:B,'Shared Sites 2-18'!$A$2:$P$98,15,FALSE))</f>
        <v/>
      </c>
      <c r="Y126" s="17" t="str">
        <f t="shared" si="3"/>
        <v>6034</v>
      </c>
      <c r="Z126" s="17">
        <v>6034</v>
      </c>
      <c r="AA126" s="402"/>
      <c r="AB126" s="420"/>
    </row>
    <row r="127" spans="1:28" ht="14.65" customHeight="1" x14ac:dyDescent="0.25">
      <c r="A127" s="16">
        <v>3205</v>
      </c>
      <c r="B127" s="16" t="s">
        <v>242</v>
      </c>
      <c r="C127" s="16" t="s">
        <v>1467</v>
      </c>
      <c r="D127" s="16" t="s">
        <v>55</v>
      </c>
      <c r="E127" s="16" t="s">
        <v>50</v>
      </c>
      <c r="F127" s="17" t="s">
        <v>46</v>
      </c>
      <c r="G127" s="17" t="s">
        <v>46</v>
      </c>
      <c r="H127" s="17" t="s">
        <v>48</v>
      </c>
      <c r="I127" s="17" t="s">
        <v>48</v>
      </c>
      <c r="J127" s="17">
        <v>29</v>
      </c>
      <c r="K127" s="17">
        <v>0</v>
      </c>
      <c r="L127" s="17">
        <v>0</v>
      </c>
      <c r="M127" s="17">
        <v>0</v>
      </c>
      <c r="N127" s="17">
        <v>0</v>
      </c>
      <c r="O127" s="17">
        <v>19</v>
      </c>
      <c r="P127" s="23">
        <v>292</v>
      </c>
      <c r="Q127" s="23">
        <v>321</v>
      </c>
      <c r="R127" s="23">
        <v>340</v>
      </c>
      <c r="S127" s="17" t="s">
        <v>19</v>
      </c>
      <c r="T127" s="17" t="str">
        <f>IF(ISERROR(VLOOKUP(B:B,'Shared Sites 2-18'!$A$2:$P$98,3,FALSE)),"",VLOOKUP(B:B,'Shared Sites 2-18'!$A$2:$P$98,3,FALSE))</f>
        <v/>
      </c>
      <c r="U127" s="17" t="str">
        <f>IF(ISERROR(VLOOKUP(B:B,'Shared Sites 2-18'!$A$2:$P$98,4,FALSE)),"",VLOOKUP(B:B,'Shared Sites 2-18'!$A$2:$P$98,4,FALSE))</f>
        <v/>
      </c>
      <c r="V127" s="17" t="str">
        <f>IF(ISERROR(VLOOKUP(B:B,'Shared Sites 2-18'!$A$2:$P$98,5,FALSE)),"",VLOOKUP(B:B,'Shared Sites 2-18'!$A$2:$P$98,5,FALSE))</f>
        <v/>
      </c>
      <c r="W127" s="17" t="str">
        <f>IF(ISERROR(VLOOKUP(B:B,'Shared Sites 2-18'!$A$2:$P$98,15,FALSE)),"",VLOOKUP(B:B,'Shared Sites 2-18'!$A$2:$P$98,15,FALSE))</f>
        <v/>
      </c>
      <c r="Y127" s="17" t="str">
        <f t="shared" si="3"/>
        <v>6034</v>
      </c>
      <c r="Z127" s="17">
        <v>6034</v>
      </c>
      <c r="AA127" s="402"/>
      <c r="AB127" s="420"/>
    </row>
    <row r="128" spans="1:28" ht="14.65" customHeight="1" x14ac:dyDescent="0.25">
      <c r="A128" s="16">
        <v>3210</v>
      </c>
      <c r="B128" s="16" t="s">
        <v>243</v>
      </c>
      <c r="C128" s="16" t="s">
        <v>244</v>
      </c>
      <c r="D128" s="16" t="s">
        <v>55</v>
      </c>
      <c r="E128" s="16" t="s">
        <v>50</v>
      </c>
      <c r="F128" s="17" t="s">
        <v>46</v>
      </c>
      <c r="G128" s="17" t="s">
        <v>46</v>
      </c>
      <c r="H128" s="17" t="s">
        <v>52</v>
      </c>
      <c r="I128" s="17" t="s">
        <v>52</v>
      </c>
      <c r="J128" s="17">
        <v>16</v>
      </c>
      <c r="K128" s="17">
        <v>0</v>
      </c>
      <c r="L128" s="17">
        <v>0</v>
      </c>
      <c r="M128" s="17">
        <v>0</v>
      </c>
      <c r="N128" s="17">
        <v>0</v>
      </c>
      <c r="O128" s="17">
        <v>24</v>
      </c>
      <c r="P128" s="23">
        <v>560</v>
      </c>
      <c r="Q128" s="23">
        <v>576</v>
      </c>
      <c r="R128" s="23">
        <v>600</v>
      </c>
      <c r="S128" s="17" t="s">
        <v>19</v>
      </c>
      <c r="T128" s="17" t="str">
        <f>IF(ISERROR(VLOOKUP(B:B,'Shared Sites 2-18'!$A$2:$P$98,3,FALSE)),"",VLOOKUP(B:B,'Shared Sites 2-18'!$A$2:$P$98,3,FALSE))</f>
        <v/>
      </c>
      <c r="U128" s="17" t="str">
        <f>IF(ISERROR(VLOOKUP(B:B,'Shared Sites 2-18'!$A$2:$P$98,4,FALSE)),"",VLOOKUP(B:B,'Shared Sites 2-18'!$A$2:$P$98,4,FALSE))</f>
        <v/>
      </c>
      <c r="V128" s="17" t="str">
        <f>IF(ISERROR(VLOOKUP(B:B,'Shared Sites 2-18'!$A$2:$P$98,5,FALSE)),"",VLOOKUP(B:B,'Shared Sites 2-18'!$A$2:$P$98,5,FALSE))</f>
        <v/>
      </c>
      <c r="W128" s="17" t="str">
        <f>IF(ISERROR(VLOOKUP(B:B,'Shared Sites 2-18'!$A$2:$P$98,15,FALSE)),"",VLOOKUP(B:B,'Shared Sites 2-18'!$A$2:$P$98,15,FALSE))</f>
        <v/>
      </c>
      <c r="Y128" s="17" t="str">
        <f t="shared" si="3"/>
        <v>6034</v>
      </c>
      <c r="Z128" s="17">
        <v>6034</v>
      </c>
      <c r="AA128" s="402"/>
      <c r="AB128" s="420"/>
    </row>
    <row r="129" spans="1:28" ht="14.65" customHeight="1" x14ac:dyDescent="0.25">
      <c r="A129" s="16">
        <v>3219</v>
      </c>
      <c r="B129" s="16" t="s">
        <v>245</v>
      </c>
      <c r="C129" s="16" t="s">
        <v>1468</v>
      </c>
      <c r="D129" s="16" t="s">
        <v>55</v>
      </c>
      <c r="E129" s="16" t="s">
        <v>50</v>
      </c>
      <c r="F129" s="17" t="s">
        <v>46</v>
      </c>
      <c r="G129" s="17" t="s">
        <v>46</v>
      </c>
      <c r="H129" s="17" t="s">
        <v>52</v>
      </c>
      <c r="I129" s="17" t="s">
        <v>52</v>
      </c>
      <c r="J129" s="17">
        <v>41</v>
      </c>
      <c r="K129" s="17">
        <v>0</v>
      </c>
      <c r="L129" s="17">
        <v>0</v>
      </c>
      <c r="M129" s="17">
        <v>12</v>
      </c>
      <c r="N129" s="17">
        <v>44</v>
      </c>
      <c r="O129" s="17">
        <v>0</v>
      </c>
      <c r="P129" s="23">
        <v>713</v>
      </c>
      <c r="Q129" s="23">
        <v>754</v>
      </c>
      <c r="R129" s="23">
        <v>810</v>
      </c>
      <c r="S129" s="17" t="s">
        <v>19</v>
      </c>
      <c r="T129" s="17" t="str">
        <f>IF(ISERROR(VLOOKUP(B:B,'Shared Sites 2-18'!$A$2:$P$98,3,FALSE)),"",VLOOKUP(B:B,'Shared Sites 2-18'!$A$2:$P$98,3,FALSE))</f>
        <v/>
      </c>
      <c r="U129" s="17" t="str">
        <f>IF(ISERROR(VLOOKUP(B:B,'Shared Sites 2-18'!$A$2:$P$98,4,FALSE)),"",VLOOKUP(B:B,'Shared Sites 2-18'!$A$2:$P$98,4,FALSE))</f>
        <v/>
      </c>
      <c r="V129" s="17" t="str">
        <f>IF(ISERROR(VLOOKUP(B:B,'Shared Sites 2-18'!$A$2:$P$98,5,FALSE)),"",VLOOKUP(B:B,'Shared Sites 2-18'!$A$2:$P$98,5,FALSE))</f>
        <v/>
      </c>
      <c r="W129" s="17" t="str">
        <f>IF(ISERROR(VLOOKUP(B:B,'Shared Sites 2-18'!$A$2:$P$98,15,FALSE)),"",VLOOKUP(B:B,'Shared Sites 2-18'!$A$2:$P$98,15,FALSE))</f>
        <v/>
      </c>
      <c r="Y129" s="17" t="str">
        <f t="shared" si="3"/>
        <v>6034</v>
      </c>
      <c r="Z129" s="17">
        <v>6034</v>
      </c>
      <c r="AA129" s="402"/>
      <c r="AB129" s="420"/>
    </row>
    <row r="130" spans="1:28" ht="14.65" customHeight="1" x14ac:dyDescent="0.25">
      <c r="A130" s="16">
        <v>3220</v>
      </c>
      <c r="B130" s="16" t="s">
        <v>246</v>
      </c>
      <c r="C130" s="16" t="s">
        <v>247</v>
      </c>
      <c r="D130" s="16" t="s">
        <v>141</v>
      </c>
      <c r="E130" s="16" t="s">
        <v>50</v>
      </c>
      <c r="F130" s="17" t="s">
        <v>46</v>
      </c>
      <c r="G130" s="17" t="s">
        <v>46</v>
      </c>
      <c r="H130" s="17" t="s">
        <v>52</v>
      </c>
      <c r="I130" s="17" t="s">
        <v>52</v>
      </c>
      <c r="J130" s="17">
        <v>0</v>
      </c>
      <c r="K130" s="17">
        <v>0</v>
      </c>
      <c r="L130" s="17">
        <v>0</v>
      </c>
      <c r="M130" s="17">
        <v>8</v>
      </c>
      <c r="N130" s="17">
        <v>45</v>
      </c>
      <c r="O130" s="17">
        <v>43</v>
      </c>
      <c r="P130" s="23">
        <v>210</v>
      </c>
      <c r="Q130" s="23">
        <v>210</v>
      </c>
      <c r="R130" s="23">
        <v>306</v>
      </c>
      <c r="S130" s="17" t="s">
        <v>19</v>
      </c>
      <c r="T130" s="17" t="str">
        <f>IF(ISERROR(VLOOKUP(B:B,'Shared Sites 2-18'!$A$2:$P$98,3,FALSE)),"",VLOOKUP(B:B,'Shared Sites 2-18'!$A$2:$P$98,3,FALSE))</f>
        <v/>
      </c>
      <c r="U130" s="17" t="str">
        <f>IF(ISERROR(VLOOKUP(B:B,'Shared Sites 2-18'!$A$2:$P$98,4,FALSE)),"",VLOOKUP(B:B,'Shared Sites 2-18'!$A$2:$P$98,4,FALSE))</f>
        <v/>
      </c>
      <c r="V130" s="17" t="str">
        <f>IF(ISERROR(VLOOKUP(B:B,'Shared Sites 2-18'!$A$2:$P$98,5,FALSE)),"",VLOOKUP(B:B,'Shared Sites 2-18'!$A$2:$P$98,5,FALSE))</f>
        <v/>
      </c>
      <c r="W130" s="17" t="str">
        <f>IF(ISERROR(VLOOKUP(B:B,'Shared Sites 2-18'!$A$2:$P$98,15,FALSE)),"",VLOOKUP(B:B,'Shared Sites 2-18'!$A$2:$P$98,15,FALSE))</f>
        <v/>
      </c>
      <c r="Y130" s="17" t="str">
        <f t="shared" si="3"/>
        <v>6034</v>
      </c>
      <c r="Z130" s="17">
        <v>6034</v>
      </c>
      <c r="AA130" s="402"/>
      <c r="AB130" s="420"/>
    </row>
    <row r="131" spans="1:28" ht="14.65" customHeight="1" x14ac:dyDescent="0.25">
      <c r="A131" s="16">
        <v>3247</v>
      </c>
      <c r="B131" s="16" t="s">
        <v>248</v>
      </c>
      <c r="C131" s="16" t="s">
        <v>249</v>
      </c>
      <c r="D131" s="16" t="s">
        <v>55</v>
      </c>
      <c r="E131" s="16" t="s">
        <v>50</v>
      </c>
      <c r="F131" s="17" t="s">
        <v>46</v>
      </c>
      <c r="G131" s="17" t="s">
        <v>46</v>
      </c>
      <c r="H131" s="17" t="s">
        <v>6</v>
      </c>
      <c r="I131" s="17" t="s">
        <v>6</v>
      </c>
      <c r="J131" s="17">
        <v>36</v>
      </c>
      <c r="K131" s="17">
        <v>0</v>
      </c>
      <c r="L131" s="17">
        <v>0</v>
      </c>
      <c r="M131" s="17">
        <v>13</v>
      </c>
      <c r="N131" s="17">
        <v>0</v>
      </c>
      <c r="O131" s="17">
        <v>22</v>
      </c>
      <c r="P131" s="23">
        <v>534</v>
      </c>
      <c r="Q131" s="23">
        <v>570</v>
      </c>
      <c r="R131" s="23">
        <v>605</v>
      </c>
      <c r="S131" s="17" t="s">
        <v>19</v>
      </c>
      <c r="T131" s="17" t="str">
        <f>IF(ISERROR(VLOOKUP(B:B,'Shared Sites 2-18'!$A$2:$P$98,3,FALSE)),"",VLOOKUP(B:B,'Shared Sites 2-18'!$A$2:$P$98,3,FALSE))</f>
        <v/>
      </c>
      <c r="U131" s="17" t="str">
        <f>IF(ISERROR(VLOOKUP(B:B,'Shared Sites 2-18'!$A$2:$P$98,4,FALSE)),"",VLOOKUP(B:B,'Shared Sites 2-18'!$A$2:$P$98,4,FALSE))</f>
        <v/>
      </c>
      <c r="V131" s="17" t="str">
        <f>IF(ISERROR(VLOOKUP(B:B,'Shared Sites 2-18'!$A$2:$P$98,5,FALSE)),"",VLOOKUP(B:B,'Shared Sites 2-18'!$A$2:$P$98,5,FALSE))</f>
        <v/>
      </c>
      <c r="W131" s="17" t="str">
        <f>IF(ISERROR(VLOOKUP(B:B,'Shared Sites 2-18'!$A$2:$P$98,15,FALSE)),"",VLOOKUP(B:B,'Shared Sites 2-18'!$A$2:$P$98,15,FALSE))</f>
        <v/>
      </c>
      <c r="Y131" s="17" t="str">
        <f t="shared" si="3"/>
        <v>6034</v>
      </c>
      <c r="Z131" s="17">
        <v>6034</v>
      </c>
      <c r="AA131" s="402"/>
      <c r="AB131" s="420"/>
    </row>
    <row r="132" spans="1:28" ht="14.65" customHeight="1" x14ac:dyDescent="0.25">
      <c r="A132" s="16">
        <v>3260</v>
      </c>
      <c r="B132" s="16" t="s">
        <v>250</v>
      </c>
      <c r="C132" s="16" t="s">
        <v>1469</v>
      </c>
      <c r="D132" s="16" t="s">
        <v>55</v>
      </c>
      <c r="E132" s="16" t="s">
        <v>50</v>
      </c>
      <c r="F132" s="17" t="s">
        <v>46</v>
      </c>
      <c r="G132" s="17" t="s">
        <v>46</v>
      </c>
      <c r="H132" s="17" t="s">
        <v>51</v>
      </c>
      <c r="I132" s="17" t="s">
        <v>51</v>
      </c>
      <c r="J132" s="17">
        <v>16</v>
      </c>
      <c r="K132" s="17">
        <v>0</v>
      </c>
      <c r="L132" s="17">
        <v>0</v>
      </c>
      <c r="M132" s="17">
        <v>0</v>
      </c>
      <c r="N132" s="17">
        <v>0</v>
      </c>
      <c r="O132" s="17">
        <v>0</v>
      </c>
      <c r="P132" s="23">
        <v>332</v>
      </c>
      <c r="Q132" s="23">
        <v>348</v>
      </c>
      <c r="R132" s="23">
        <v>348</v>
      </c>
      <c r="S132" s="17" t="s">
        <v>19</v>
      </c>
      <c r="T132" s="17" t="str">
        <f>IF(ISERROR(VLOOKUP(B:B,'Shared Sites 2-18'!$A$2:$P$98,3,FALSE)),"",VLOOKUP(B:B,'Shared Sites 2-18'!$A$2:$P$98,3,FALSE))</f>
        <v/>
      </c>
      <c r="U132" s="17" t="str">
        <f>IF(ISERROR(VLOOKUP(B:B,'Shared Sites 2-18'!$A$2:$P$98,4,FALSE)),"",VLOOKUP(B:B,'Shared Sites 2-18'!$A$2:$P$98,4,FALSE))</f>
        <v/>
      </c>
      <c r="V132" s="17" t="str">
        <f>IF(ISERROR(VLOOKUP(B:B,'Shared Sites 2-18'!$A$2:$P$98,5,FALSE)),"",VLOOKUP(B:B,'Shared Sites 2-18'!$A$2:$P$98,5,FALSE))</f>
        <v/>
      </c>
      <c r="W132" s="17" t="str">
        <f>IF(ISERROR(VLOOKUP(B:B,'Shared Sites 2-18'!$A$2:$P$98,15,FALSE)),"",VLOOKUP(B:B,'Shared Sites 2-18'!$A$2:$P$98,15,FALSE))</f>
        <v/>
      </c>
      <c r="Y132" s="17" t="str">
        <f t="shared" si="3"/>
        <v>6034</v>
      </c>
      <c r="Z132" s="17">
        <v>6034</v>
      </c>
      <c r="AA132" s="402"/>
      <c r="AB132" s="420"/>
    </row>
    <row r="133" spans="1:28" ht="14.65" customHeight="1" x14ac:dyDescent="0.25">
      <c r="A133" s="16">
        <v>3288</v>
      </c>
      <c r="B133" s="16" t="s">
        <v>251</v>
      </c>
      <c r="C133" s="16" t="s">
        <v>1470</v>
      </c>
      <c r="D133" s="16" t="s">
        <v>90</v>
      </c>
      <c r="E133" s="16" t="s">
        <v>105</v>
      </c>
      <c r="F133" s="17" t="s">
        <v>46</v>
      </c>
      <c r="G133" s="17" t="s">
        <v>46</v>
      </c>
      <c r="H133" s="17" t="s">
        <v>51</v>
      </c>
      <c r="I133" s="17" t="s">
        <v>51</v>
      </c>
      <c r="J133" s="17">
        <v>0</v>
      </c>
      <c r="K133" s="17">
        <v>0</v>
      </c>
      <c r="L133" s="17">
        <v>0</v>
      </c>
      <c r="M133" s="17">
        <v>9</v>
      </c>
      <c r="N133" s="17">
        <v>0</v>
      </c>
      <c r="O133" s="17">
        <v>0</v>
      </c>
      <c r="P133" s="23">
        <v>353</v>
      </c>
      <c r="Q133" s="23">
        <v>353</v>
      </c>
      <c r="R133" s="23">
        <v>362</v>
      </c>
      <c r="S133" s="17" t="s">
        <v>19</v>
      </c>
      <c r="T133" s="17" t="str">
        <f>IF(ISERROR(VLOOKUP(B:B,'Shared Sites 2-18'!$A$2:$P$98,3,FALSE)),"",VLOOKUP(B:B,'Shared Sites 2-18'!$A$2:$P$98,3,FALSE))</f>
        <v/>
      </c>
      <c r="U133" s="17" t="str">
        <f>IF(ISERROR(VLOOKUP(B:B,'Shared Sites 2-18'!$A$2:$P$98,4,FALSE)),"",VLOOKUP(B:B,'Shared Sites 2-18'!$A$2:$P$98,4,FALSE))</f>
        <v/>
      </c>
      <c r="V133" s="17" t="str">
        <f>IF(ISERROR(VLOOKUP(B:B,'Shared Sites 2-18'!$A$2:$P$98,5,FALSE)),"",VLOOKUP(B:B,'Shared Sites 2-18'!$A$2:$P$98,5,FALSE))</f>
        <v/>
      </c>
      <c r="W133" s="17" t="str">
        <f>IF(ISERROR(VLOOKUP(B:B,'Shared Sites 2-18'!$A$2:$P$98,15,FALSE)),"",VLOOKUP(B:B,'Shared Sites 2-18'!$A$2:$P$98,15,FALSE))</f>
        <v/>
      </c>
      <c r="Y133" s="17" t="str">
        <f t="shared" si="3"/>
        <v>6034</v>
      </c>
      <c r="Z133" s="17">
        <v>6034</v>
      </c>
      <c r="AA133" s="402"/>
      <c r="AB133" s="420"/>
    </row>
    <row r="134" spans="1:28" ht="14.65" customHeight="1" x14ac:dyDescent="0.25">
      <c r="A134" s="16">
        <v>3302</v>
      </c>
      <c r="B134" s="16" t="s">
        <v>252</v>
      </c>
      <c r="C134" s="16" t="s">
        <v>253</v>
      </c>
      <c r="D134" s="16" t="s">
        <v>55</v>
      </c>
      <c r="E134" s="16" t="s">
        <v>50</v>
      </c>
      <c r="F134" s="17" t="s">
        <v>46</v>
      </c>
      <c r="G134" s="17" t="s">
        <v>46</v>
      </c>
      <c r="H134" s="17" t="s">
        <v>48</v>
      </c>
      <c r="I134" s="17" t="s">
        <v>48</v>
      </c>
      <c r="J134" s="17">
        <v>37</v>
      </c>
      <c r="K134" s="17">
        <v>0</v>
      </c>
      <c r="L134" s="17">
        <v>0</v>
      </c>
      <c r="M134" s="17">
        <v>12</v>
      </c>
      <c r="N134" s="17">
        <v>0</v>
      </c>
      <c r="O134" s="17">
        <v>0</v>
      </c>
      <c r="P134" s="23">
        <v>373</v>
      </c>
      <c r="Q134" s="23">
        <v>410</v>
      </c>
      <c r="R134" s="23">
        <v>422</v>
      </c>
      <c r="S134" s="17" t="s">
        <v>19</v>
      </c>
      <c r="T134" s="17" t="str">
        <f>IF(ISERROR(VLOOKUP(B:B,'Shared Sites 2-18'!$A$2:$P$98,3,FALSE)),"",VLOOKUP(B:B,'Shared Sites 2-18'!$A$2:$P$98,3,FALSE))</f>
        <v/>
      </c>
      <c r="U134" s="17" t="str">
        <f>IF(ISERROR(VLOOKUP(B:B,'Shared Sites 2-18'!$A$2:$P$98,4,FALSE)),"",VLOOKUP(B:B,'Shared Sites 2-18'!$A$2:$P$98,4,FALSE))</f>
        <v/>
      </c>
      <c r="V134" s="17" t="str">
        <f>IF(ISERROR(VLOOKUP(B:B,'Shared Sites 2-18'!$A$2:$P$98,5,FALSE)),"",VLOOKUP(B:B,'Shared Sites 2-18'!$A$2:$P$98,5,FALSE))</f>
        <v/>
      </c>
      <c r="W134" s="17" t="str">
        <f>IF(ISERROR(VLOOKUP(B:B,'Shared Sites 2-18'!$A$2:$P$98,15,FALSE)),"",VLOOKUP(B:B,'Shared Sites 2-18'!$A$2:$P$98,15,FALSE))</f>
        <v/>
      </c>
      <c r="Y134" s="17" t="str">
        <f t="shared" si="3"/>
        <v>6034</v>
      </c>
      <c r="Z134" s="17">
        <v>6034</v>
      </c>
      <c r="AA134" s="402"/>
      <c r="AB134" s="420"/>
    </row>
    <row r="135" spans="1:28" ht="14.65" customHeight="1" x14ac:dyDescent="0.25">
      <c r="A135" s="16">
        <v>3311</v>
      </c>
      <c r="B135" s="16" t="s">
        <v>254</v>
      </c>
      <c r="C135" s="16" t="s">
        <v>1471</v>
      </c>
      <c r="D135" s="16" t="s">
        <v>255</v>
      </c>
      <c r="E135" s="16" t="s">
        <v>105</v>
      </c>
      <c r="F135" s="17" t="s">
        <v>46</v>
      </c>
      <c r="G135" s="17" t="s">
        <v>102</v>
      </c>
      <c r="H135" s="17" t="s">
        <v>51</v>
      </c>
      <c r="I135" s="17" t="s">
        <v>51</v>
      </c>
      <c r="J135" s="17">
        <v>0</v>
      </c>
      <c r="K135" s="17">
        <v>0</v>
      </c>
      <c r="L135" s="17">
        <v>0</v>
      </c>
      <c r="M135" s="17">
        <v>0</v>
      </c>
      <c r="N135" s="17">
        <v>0</v>
      </c>
      <c r="O135" s="17">
        <v>0</v>
      </c>
      <c r="P135" s="23">
        <v>384</v>
      </c>
      <c r="Q135" s="23">
        <v>384</v>
      </c>
      <c r="R135" s="23">
        <v>384</v>
      </c>
      <c r="S135" s="17" t="s">
        <v>20</v>
      </c>
      <c r="T135" s="17" t="str">
        <f>IF(ISERROR(VLOOKUP(B:B,'Shared Sites 2-18'!$A$2:$P$98,3,FALSE)),"",VLOOKUP(B:B,'Shared Sites 2-18'!$A$2:$P$98,3,FALSE))</f>
        <v/>
      </c>
      <c r="U135" s="17" t="str">
        <f>IF(ISERROR(VLOOKUP(B:B,'Shared Sites 2-18'!$A$2:$P$98,4,FALSE)),"",VLOOKUP(B:B,'Shared Sites 2-18'!$A$2:$P$98,4,FALSE))</f>
        <v/>
      </c>
      <c r="V135" s="17" t="str">
        <f>IF(ISERROR(VLOOKUP(B:B,'Shared Sites 2-18'!$A$2:$P$98,5,FALSE)),"",VLOOKUP(B:B,'Shared Sites 2-18'!$A$2:$P$98,5,FALSE))</f>
        <v/>
      </c>
      <c r="W135" s="17" t="str">
        <f>IF(ISERROR(VLOOKUP(B:B,'Shared Sites 2-18'!$A$2:$P$98,15,FALSE)),"",VLOOKUP(B:B,'Shared Sites 2-18'!$A$2:$P$98,15,FALSE))</f>
        <v/>
      </c>
      <c r="Y135" s="17" t="str">
        <f t="shared" si="3"/>
        <v>9654</v>
      </c>
      <c r="Z135" s="17">
        <v>9654</v>
      </c>
      <c r="AA135" s="402"/>
      <c r="AB135" s="420"/>
    </row>
    <row r="136" spans="1:28" ht="14.65" customHeight="1" x14ac:dyDescent="0.25">
      <c r="A136" s="16">
        <v>3315</v>
      </c>
      <c r="B136" s="16" t="s">
        <v>256</v>
      </c>
      <c r="C136" s="16" t="s">
        <v>257</v>
      </c>
      <c r="D136" s="16" t="s">
        <v>55</v>
      </c>
      <c r="E136" s="16" t="s">
        <v>50</v>
      </c>
      <c r="F136" s="17" t="s">
        <v>46</v>
      </c>
      <c r="G136" s="17" t="s">
        <v>46</v>
      </c>
      <c r="H136" s="17" t="s">
        <v>52</v>
      </c>
      <c r="I136" s="17" t="s">
        <v>52</v>
      </c>
      <c r="J136" s="17">
        <v>5</v>
      </c>
      <c r="K136" s="17">
        <v>0</v>
      </c>
      <c r="L136" s="17">
        <v>0</v>
      </c>
      <c r="M136" s="17">
        <v>11</v>
      </c>
      <c r="N136" s="17">
        <v>0</v>
      </c>
      <c r="O136" s="17">
        <v>7</v>
      </c>
      <c r="P136" s="23">
        <v>410</v>
      </c>
      <c r="Q136" s="23">
        <v>415</v>
      </c>
      <c r="R136" s="23">
        <v>433</v>
      </c>
      <c r="S136" s="17" t="s">
        <v>19</v>
      </c>
      <c r="T136" s="17" t="str">
        <f>IF(ISERROR(VLOOKUP(B:B,'Shared Sites 2-18'!$A$2:$P$98,3,FALSE)),"",VLOOKUP(B:B,'Shared Sites 2-18'!$A$2:$P$98,3,FALSE))</f>
        <v/>
      </c>
      <c r="U136" s="17" t="str">
        <f>IF(ISERROR(VLOOKUP(B:B,'Shared Sites 2-18'!$A$2:$P$98,4,FALSE)),"",VLOOKUP(B:B,'Shared Sites 2-18'!$A$2:$P$98,4,FALSE))</f>
        <v/>
      </c>
      <c r="V136" s="17" t="str">
        <f>IF(ISERROR(VLOOKUP(B:B,'Shared Sites 2-18'!$A$2:$P$98,5,FALSE)),"",VLOOKUP(B:B,'Shared Sites 2-18'!$A$2:$P$98,5,FALSE))</f>
        <v/>
      </c>
      <c r="W136" s="17" t="str">
        <f>IF(ISERROR(VLOOKUP(B:B,'Shared Sites 2-18'!$A$2:$P$98,15,FALSE)),"",VLOOKUP(B:B,'Shared Sites 2-18'!$A$2:$P$98,15,FALSE))</f>
        <v/>
      </c>
      <c r="Y136" s="17" t="str">
        <f t="shared" si="3"/>
        <v>6034</v>
      </c>
      <c r="Z136" s="17">
        <v>6034</v>
      </c>
      <c r="AA136" s="402"/>
      <c r="AB136" s="420"/>
    </row>
    <row r="137" spans="1:28" ht="14.65" customHeight="1" x14ac:dyDescent="0.25">
      <c r="A137" s="16">
        <v>3329</v>
      </c>
      <c r="B137" s="16" t="s">
        <v>258</v>
      </c>
      <c r="C137" s="16" t="s">
        <v>1472</v>
      </c>
      <c r="D137" s="16" t="s">
        <v>55</v>
      </c>
      <c r="E137" s="16" t="s">
        <v>80</v>
      </c>
      <c r="F137" s="17" t="s">
        <v>46</v>
      </c>
      <c r="G137" s="17" t="s">
        <v>46</v>
      </c>
      <c r="H137" s="17" t="s">
        <v>6</v>
      </c>
      <c r="I137" s="17" t="s">
        <v>6</v>
      </c>
      <c r="J137" s="17">
        <v>20</v>
      </c>
      <c r="K137" s="17">
        <v>0</v>
      </c>
      <c r="L137" s="17">
        <v>0</v>
      </c>
      <c r="M137" s="17">
        <v>0</v>
      </c>
      <c r="N137" s="17">
        <v>0</v>
      </c>
      <c r="O137" s="17">
        <v>0</v>
      </c>
      <c r="P137" s="23">
        <v>379</v>
      </c>
      <c r="Q137" s="23">
        <v>399</v>
      </c>
      <c r="R137" s="23">
        <v>399</v>
      </c>
      <c r="S137" s="17" t="s">
        <v>19</v>
      </c>
      <c r="T137" s="17" t="str">
        <f>IF(ISERROR(VLOOKUP(B:B,'Shared Sites 2-18'!$A$2:$P$98,3,FALSE)),"",VLOOKUP(B:B,'Shared Sites 2-18'!$A$2:$P$98,3,FALSE))</f>
        <v/>
      </c>
      <c r="U137" s="17" t="str">
        <f>IF(ISERROR(VLOOKUP(B:B,'Shared Sites 2-18'!$A$2:$P$98,4,FALSE)),"",VLOOKUP(B:B,'Shared Sites 2-18'!$A$2:$P$98,4,FALSE))</f>
        <v/>
      </c>
      <c r="V137" s="17" t="str">
        <f>IF(ISERROR(VLOOKUP(B:B,'Shared Sites 2-18'!$A$2:$P$98,5,FALSE)),"",VLOOKUP(B:B,'Shared Sites 2-18'!$A$2:$P$98,5,FALSE))</f>
        <v/>
      </c>
      <c r="W137" s="17" t="str">
        <f>IF(ISERROR(VLOOKUP(B:B,'Shared Sites 2-18'!$A$2:$P$98,15,FALSE)),"",VLOOKUP(B:B,'Shared Sites 2-18'!$A$2:$P$98,15,FALSE))</f>
        <v/>
      </c>
      <c r="Y137" s="17" t="str">
        <f t="shared" si="3"/>
        <v>6034</v>
      </c>
      <c r="Z137" s="17">
        <v>6034</v>
      </c>
      <c r="AA137" s="402"/>
      <c r="AB137" s="420"/>
    </row>
    <row r="138" spans="1:28" ht="14.65" customHeight="1" x14ac:dyDescent="0.25">
      <c r="A138" s="16">
        <v>3335</v>
      </c>
      <c r="B138" s="16" t="s">
        <v>259</v>
      </c>
      <c r="C138" s="16" t="s">
        <v>1473</v>
      </c>
      <c r="D138" s="16" t="s">
        <v>55</v>
      </c>
      <c r="E138" s="16" t="s">
        <v>50</v>
      </c>
      <c r="F138" s="17" t="s">
        <v>46</v>
      </c>
      <c r="G138" s="17" t="s">
        <v>46</v>
      </c>
      <c r="H138" s="17" t="s">
        <v>47</v>
      </c>
      <c r="I138" s="17" t="s">
        <v>47</v>
      </c>
      <c r="J138" s="17">
        <v>23</v>
      </c>
      <c r="K138" s="17">
        <v>0</v>
      </c>
      <c r="L138" s="17">
        <v>0</v>
      </c>
      <c r="M138" s="17">
        <v>0</v>
      </c>
      <c r="N138" s="17">
        <v>0</v>
      </c>
      <c r="O138" s="17">
        <v>24</v>
      </c>
      <c r="P138" s="23">
        <v>351</v>
      </c>
      <c r="Q138" s="23">
        <v>374</v>
      </c>
      <c r="R138" s="23">
        <v>398</v>
      </c>
      <c r="S138" s="17" t="s">
        <v>19</v>
      </c>
      <c r="T138" s="17" t="str">
        <f>IF(ISERROR(VLOOKUP(B:B,'Shared Sites 2-18'!$A$2:$P$98,3,FALSE)),"",VLOOKUP(B:B,'Shared Sites 2-18'!$A$2:$P$98,3,FALSE))</f>
        <v/>
      </c>
      <c r="U138" s="17" t="str">
        <f>IF(ISERROR(VLOOKUP(B:B,'Shared Sites 2-18'!$A$2:$P$98,4,FALSE)),"",VLOOKUP(B:B,'Shared Sites 2-18'!$A$2:$P$98,4,FALSE))</f>
        <v/>
      </c>
      <c r="V138" s="17" t="str">
        <f>IF(ISERROR(VLOOKUP(B:B,'Shared Sites 2-18'!$A$2:$P$98,5,FALSE)),"",VLOOKUP(B:B,'Shared Sites 2-18'!$A$2:$P$98,5,FALSE))</f>
        <v/>
      </c>
      <c r="W138" s="17" t="str">
        <f>IF(ISERROR(VLOOKUP(B:B,'Shared Sites 2-18'!$A$2:$P$98,15,FALSE)),"",VLOOKUP(B:B,'Shared Sites 2-18'!$A$2:$P$98,15,FALSE))</f>
        <v/>
      </c>
      <c r="Y138" s="17" t="str">
        <f t="shared" si="3"/>
        <v>6034</v>
      </c>
      <c r="Z138" s="17">
        <v>6034</v>
      </c>
      <c r="AA138" s="402"/>
      <c r="AB138" s="420"/>
    </row>
    <row r="139" spans="1:28" ht="14.65" customHeight="1" x14ac:dyDescent="0.25">
      <c r="A139" s="16">
        <v>3340</v>
      </c>
      <c r="B139" s="16" t="s">
        <v>260</v>
      </c>
      <c r="C139" s="16" t="s">
        <v>261</v>
      </c>
      <c r="D139" s="16" t="s">
        <v>55</v>
      </c>
      <c r="E139" s="16" t="s">
        <v>80</v>
      </c>
      <c r="F139" s="17" t="s">
        <v>102</v>
      </c>
      <c r="G139" s="17" t="s">
        <v>46</v>
      </c>
      <c r="H139" s="17" t="s">
        <v>47</v>
      </c>
      <c r="I139" s="17" t="s">
        <v>47</v>
      </c>
      <c r="J139" s="17">
        <v>22</v>
      </c>
      <c r="K139" s="17">
        <v>0</v>
      </c>
      <c r="L139" s="17">
        <v>0</v>
      </c>
      <c r="M139" s="17">
        <v>0</v>
      </c>
      <c r="N139" s="17">
        <v>0</v>
      </c>
      <c r="O139" s="17">
        <v>0</v>
      </c>
      <c r="P139" s="23">
        <v>438</v>
      </c>
      <c r="Q139" s="23">
        <v>460</v>
      </c>
      <c r="R139" s="23">
        <v>460</v>
      </c>
      <c r="S139" s="17" t="s">
        <v>19</v>
      </c>
      <c r="T139" s="17" t="str">
        <f>IF(ISERROR(VLOOKUP(B:B,'Shared Sites 2-18'!$A$2:$P$98,3,FALSE)),"",VLOOKUP(B:B,'Shared Sites 2-18'!$A$2:$P$98,3,FALSE))</f>
        <v/>
      </c>
      <c r="U139" s="17" t="str">
        <f>IF(ISERROR(VLOOKUP(B:B,'Shared Sites 2-18'!$A$2:$P$98,4,FALSE)),"",VLOOKUP(B:B,'Shared Sites 2-18'!$A$2:$P$98,4,FALSE))</f>
        <v/>
      </c>
      <c r="V139" s="17" t="str">
        <f>IF(ISERROR(VLOOKUP(B:B,'Shared Sites 2-18'!$A$2:$P$98,5,FALSE)),"",VLOOKUP(B:B,'Shared Sites 2-18'!$A$2:$P$98,5,FALSE))</f>
        <v/>
      </c>
      <c r="W139" s="17" t="str">
        <f>IF(ISERROR(VLOOKUP(B:B,'Shared Sites 2-18'!$A$2:$P$98,15,FALSE)),"",VLOOKUP(B:B,'Shared Sites 2-18'!$A$2:$P$98,15,FALSE))</f>
        <v/>
      </c>
      <c r="Y139" s="17" t="str">
        <f t="shared" si="3"/>
        <v>6034</v>
      </c>
      <c r="Z139" s="17">
        <v>6034</v>
      </c>
      <c r="AA139" s="402"/>
      <c r="AB139" s="420"/>
    </row>
    <row r="140" spans="1:28" ht="14.65" customHeight="1" x14ac:dyDescent="0.25">
      <c r="A140" s="16">
        <v>3356</v>
      </c>
      <c r="B140" s="16" t="s">
        <v>262</v>
      </c>
      <c r="C140" s="16" t="s">
        <v>263</v>
      </c>
      <c r="D140" s="16" t="s">
        <v>55</v>
      </c>
      <c r="E140" s="16" t="s">
        <v>50</v>
      </c>
      <c r="F140" s="17" t="s">
        <v>46</v>
      </c>
      <c r="G140" s="17" t="s">
        <v>46</v>
      </c>
      <c r="H140" s="17" t="s">
        <v>6</v>
      </c>
      <c r="I140" s="17" t="s">
        <v>6</v>
      </c>
      <c r="J140" s="17">
        <v>51</v>
      </c>
      <c r="K140" s="17">
        <v>0</v>
      </c>
      <c r="L140" s="17">
        <v>0</v>
      </c>
      <c r="M140" s="17">
        <v>21</v>
      </c>
      <c r="N140" s="17">
        <v>0</v>
      </c>
      <c r="O140" s="17">
        <v>0</v>
      </c>
      <c r="P140" s="23">
        <v>389</v>
      </c>
      <c r="Q140" s="23">
        <v>440</v>
      </c>
      <c r="R140" s="23">
        <v>461</v>
      </c>
      <c r="S140" s="17" t="s">
        <v>19</v>
      </c>
      <c r="T140" s="17" t="str">
        <f>IF(ISERROR(VLOOKUP(B:B,'Shared Sites 2-18'!$A$2:$P$98,3,FALSE)),"",VLOOKUP(B:B,'Shared Sites 2-18'!$A$2:$P$98,3,FALSE))</f>
        <v/>
      </c>
      <c r="U140" s="17" t="str">
        <f>IF(ISERROR(VLOOKUP(B:B,'Shared Sites 2-18'!$A$2:$P$98,4,FALSE)),"",VLOOKUP(B:B,'Shared Sites 2-18'!$A$2:$P$98,4,FALSE))</f>
        <v/>
      </c>
      <c r="V140" s="17" t="str">
        <f>IF(ISERROR(VLOOKUP(B:B,'Shared Sites 2-18'!$A$2:$P$98,5,FALSE)),"",VLOOKUP(B:B,'Shared Sites 2-18'!$A$2:$P$98,5,FALSE))</f>
        <v/>
      </c>
      <c r="W140" s="17" t="str">
        <f>IF(ISERROR(VLOOKUP(B:B,'Shared Sites 2-18'!$A$2:$P$98,15,FALSE)),"",VLOOKUP(B:B,'Shared Sites 2-18'!$A$2:$P$98,15,FALSE))</f>
        <v/>
      </c>
      <c r="Y140" s="17" t="str">
        <f t="shared" si="3"/>
        <v>6034</v>
      </c>
      <c r="Z140" s="17">
        <v>6034</v>
      </c>
      <c r="AA140" s="402"/>
      <c r="AB140" s="420"/>
    </row>
    <row r="141" spans="1:28" ht="14.65" customHeight="1" x14ac:dyDescent="0.25">
      <c r="A141" s="16">
        <v>3377</v>
      </c>
      <c r="B141" s="16" t="s">
        <v>264</v>
      </c>
      <c r="C141" s="16" t="s">
        <v>265</v>
      </c>
      <c r="D141" s="16" t="s">
        <v>55</v>
      </c>
      <c r="E141" s="16" t="s">
        <v>80</v>
      </c>
      <c r="F141" s="17" t="s">
        <v>102</v>
      </c>
      <c r="G141" s="17" t="s">
        <v>46</v>
      </c>
      <c r="H141" s="17" t="s">
        <v>47</v>
      </c>
      <c r="I141" s="17" t="s">
        <v>47</v>
      </c>
      <c r="J141" s="17">
        <v>15</v>
      </c>
      <c r="K141" s="17">
        <v>0</v>
      </c>
      <c r="L141" s="17">
        <v>0</v>
      </c>
      <c r="M141" s="17">
        <v>0</v>
      </c>
      <c r="N141" s="17">
        <v>0</v>
      </c>
      <c r="O141" s="17">
        <v>0</v>
      </c>
      <c r="P141" s="23">
        <v>519</v>
      </c>
      <c r="Q141" s="23">
        <v>534</v>
      </c>
      <c r="R141" s="23">
        <v>534</v>
      </c>
      <c r="S141" s="17" t="s">
        <v>19</v>
      </c>
      <c r="T141" s="17" t="str">
        <f>IF(ISERROR(VLOOKUP(B:B,'Shared Sites 2-18'!$A$2:$P$98,3,FALSE)),"",VLOOKUP(B:B,'Shared Sites 2-18'!$A$2:$P$98,3,FALSE))</f>
        <v/>
      </c>
      <c r="U141" s="17" t="str">
        <f>IF(ISERROR(VLOOKUP(B:B,'Shared Sites 2-18'!$A$2:$P$98,4,FALSE)),"",VLOOKUP(B:B,'Shared Sites 2-18'!$A$2:$P$98,4,FALSE))</f>
        <v/>
      </c>
      <c r="V141" s="17" t="str">
        <f>IF(ISERROR(VLOOKUP(B:B,'Shared Sites 2-18'!$A$2:$P$98,5,FALSE)),"",VLOOKUP(B:B,'Shared Sites 2-18'!$A$2:$P$98,5,FALSE))</f>
        <v/>
      </c>
      <c r="W141" s="17" t="str">
        <f>IF(ISERROR(VLOOKUP(B:B,'Shared Sites 2-18'!$A$2:$P$98,15,FALSE)),"",VLOOKUP(B:B,'Shared Sites 2-18'!$A$2:$P$98,15,FALSE))</f>
        <v/>
      </c>
      <c r="Y141" s="17" t="str">
        <f t="shared" si="3"/>
        <v>6034</v>
      </c>
      <c r="Z141" s="17">
        <v>6034</v>
      </c>
      <c r="AA141" s="402"/>
      <c r="AB141" s="420"/>
    </row>
    <row r="142" spans="1:28" ht="14.65" customHeight="1" x14ac:dyDescent="0.25">
      <c r="A142" s="16">
        <v>3384</v>
      </c>
      <c r="B142" s="16" t="s">
        <v>266</v>
      </c>
      <c r="C142" s="16" t="s">
        <v>267</v>
      </c>
      <c r="D142" s="16" t="s">
        <v>55</v>
      </c>
      <c r="E142" s="16" t="s">
        <v>50</v>
      </c>
      <c r="F142" s="17" t="s">
        <v>46</v>
      </c>
      <c r="G142" s="17" t="s">
        <v>46</v>
      </c>
      <c r="H142" s="17" t="s">
        <v>48</v>
      </c>
      <c r="I142" s="17" t="s">
        <v>48</v>
      </c>
      <c r="J142" s="17">
        <v>19</v>
      </c>
      <c r="K142" s="17">
        <v>0</v>
      </c>
      <c r="L142" s="17">
        <v>0</v>
      </c>
      <c r="M142" s="17">
        <v>0</v>
      </c>
      <c r="N142" s="17">
        <v>0</v>
      </c>
      <c r="O142" s="17">
        <v>21</v>
      </c>
      <c r="P142" s="23">
        <v>322</v>
      </c>
      <c r="Q142" s="23">
        <v>341</v>
      </c>
      <c r="R142" s="23">
        <v>362</v>
      </c>
      <c r="S142" s="17" t="s">
        <v>19</v>
      </c>
      <c r="T142" s="17" t="str">
        <f>IF(ISERROR(VLOOKUP(B:B,'Shared Sites 2-18'!$A$2:$P$98,3,FALSE)),"",VLOOKUP(B:B,'Shared Sites 2-18'!$A$2:$P$98,3,FALSE))</f>
        <v/>
      </c>
      <c r="U142" s="17" t="str">
        <f>IF(ISERROR(VLOOKUP(B:B,'Shared Sites 2-18'!$A$2:$P$98,4,FALSE)),"",VLOOKUP(B:B,'Shared Sites 2-18'!$A$2:$P$98,4,FALSE))</f>
        <v/>
      </c>
      <c r="V142" s="17" t="str">
        <f>IF(ISERROR(VLOOKUP(B:B,'Shared Sites 2-18'!$A$2:$P$98,5,FALSE)),"",VLOOKUP(B:B,'Shared Sites 2-18'!$A$2:$P$98,5,FALSE))</f>
        <v/>
      </c>
      <c r="W142" s="17" t="str">
        <f>IF(ISERROR(VLOOKUP(B:B,'Shared Sites 2-18'!$A$2:$P$98,15,FALSE)),"",VLOOKUP(B:B,'Shared Sites 2-18'!$A$2:$P$98,15,FALSE))</f>
        <v/>
      </c>
      <c r="Y142" s="17" t="str">
        <f t="shared" si="3"/>
        <v>6034</v>
      </c>
      <c r="Z142" s="17">
        <v>6034</v>
      </c>
      <c r="AA142" s="402"/>
      <c r="AB142" s="420"/>
    </row>
    <row r="143" spans="1:28" ht="14.65" customHeight="1" x14ac:dyDescent="0.25">
      <c r="A143" s="16">
        <v>3397</v>
      </c>
      <c r="B143" s="16" t="s">
        <v>268</v>
      </c>
      <c r="C143" s="16" t="s">
        <v>269</v>
      </c>
      <c r="D143" s="16" t="s">
        <v>55</v>
      </c>
      <c r="E143" s="16" t="s">
        <v>50</v>
      </c>
      <c r="F143" s="17" t="s">
        <v>46</v>
      </c>
      <c r="G143" s="17" t="s">
        <v>46</v>
      </c>
      <c r="H143" s="17" t="s">
        <v>6</v>
      </c>
      <c r="I143" s="17" t="s">
        <v>6</v>
      </c>
      <c r="J143" s="17">
        <v>22</v>
      </c>
      <c r="K143" s="17">
        <v>0</v>
      </c>
      <c r="L143" s="17">
        <v>0</v>
      </c>
      <c r="M143" s="17">
        <v>0</v>
      </c>
      <c r="N143" s="17">
        <v>0</v>
      </c>
      <c r="O143" s="17">
        <v>24</v>
      </c>
      <c r="P143" s="23">
        <v>367</v>
      </c>
      <c r="Q143" s="23">
        <v>389</v>
      </c>
      <c r="R143" s="23">
        <v>413</v>
      </c>
      <c r="S143" s="17" t="s">
        <v>19</v>
      </c>
      <c r="T143" s="17" t="str">
        <f>IF(ISERROR(VLOOKUP(B:B,'Shared Sites 2-18'!$A$2:$P$98,3,FALSE)),"",VLOOKUP(B:B,'Shared Sites 2-18'!$A$2:$P$98,3,FALSE))</f>
        <v/>
      </c>
      <c r="U143" s="17" t="str">
        <f>IF(ISERROR(VLOOKUP(B:B,'Shared Sites 2-18'!$A$2:$P$98,4,FALSE)),"",VLOOKUP(B:B,'Shared Sites 2-18'!$A$2:$P$98,4,FALSE))</f>
        <v/>
      </c>
      <c r="V143" s="17" t="str">
        <f>IF(ISERROR(VLOOKUP(B:B,'Shared Sites 2-18'!$A$2:$P$98,5,FALSE)),"",VLOOKUP(B:B,'Shared Sites 2-18'!$A$2:$P$98,5,FALSE))</f>
        <v/>
      </c>
      <c r="W143" s="17" t="str">
        <f>IF(ISERROR(VLOOKUP(B:B,'Shared Sites 2-18'!$A$2:$P$98,15,FALSE)),"",VLOOKUP(B:B,'Shared Sites 2-18'!$A$2:$P$98,15,FALSE))</f>
        <v/>
      </c>
      <c r="Y143" s="17" t="str">
        <f t="shared" si="3"/>
        <v>6034</v>
      </c>
      <c r="Z143" s="17">
        <v>6034</v>
      </c>
      <c r="AA143" s="402"/>
      <c r="AB143" s="420"/>
    </row>
    <row r="144" spans="1:28" ht="14.65" customHeight="1" x14ac:dyDescent="0.25">
      <c r="A144" s="16">
        <v>3425</v>
      </c>
      <c r="B144" s="16" t="s">
        <v>270</v>
      </c>
      <c r="C144" s="16" t="s">
        <v>1474</v>
      </c>
      <c r="D144" s="16" t="s">
        <v>55</v>
      </c>
      <c r="E144" s="16" t="s">
        <v>50</v>
      </c>
      <c r="F144" s="17" t="s">
        <v>46</v>
      </c>
      <c r="G144" s="17" t="s">
        <v>46</v>
      </c>
      <c r="H144" s="17" t="s">
        <v>48</v>
      </c>
      <c r="I144" s="17" t="s">
        <v>48</v>
      </c>
      <c r="J144" s="17">
        <v>18</v>
      </c>
      <c r="K144" s="17">
        <v>0</v>
      </c>
      <c r="L144" s="17">
        <v>0</v>
      </c>
      <c r="M144" s="17">
        <v>7</v>
      </c>
      <c r="N144" s="17">
        <v>0</v>
      </c>
      <c r="O144" s="17">
        <v>20</v>
      </c>
      <c r="P144" s="23">
        <v>714</v>
      </c>
      <c r="Q144" s="23">
        <v>732</v>
      </c>
      <c r="R144" s="23">
        <v>759</v>
      </c>
      <c r="S144" s="17" t="s">
        <v>19</v>
      </c>
      <c r="T144" s="17" t="str">
        <f>IF(ISERROR(VLOOKUP(B:B,'Shared Sites 2-18'!$A$2:$P$98,3,FALSE)),"",VLOOKUP(B:B,'Shared Sites 2-18'!$A$2:$P$98,3,FALSE))</f>
        <v/>
      </c>
      <c r="U144" s="17" t="str">
        <f>IF(ISERROR(VLOOKUP(B:B,'Shared Sites 2-18'!$A$2:$P$98,4,FALSE)),"",VLOOKUP(B:B,'Shared Sites 2-18'!$A$2:$P$98,4,FALSE))</f>
        <v/>
      </c>
      <c r="V144" s="17" t="str">
        <f>IF(ISERROR(VLOOKUP(B:B,'Shared Sites 2-18'!$A$2:$P$98,5,FALSE)),"",VLOOKUP(B:B,'Shared Sites 2-18'!$A$2:$P$98,5,FALSE))</f>
        <v/>
      </c>
      <c r="W144" s="17" t="str">
        <f>IF(ISERROR(VLOOKUP(B:B,'Shared Sites 2-18'!$A$2:$P$98,15,FALSE)),"",VLOOKUP(B:B,'Shared Sites 2-18'!$A$2:$P$98,15,FALSE))</f>
        <v/>
      </c>
      <c r="Y144" s="17" t="str">
        <f t="shared" si="3"/>
        <v>6034</v>
      </c>
      <c r="Z144" s="17">
        <v>6034</v>
      </c>
      <c r="AA144" s="402"/>
      <c r="AB144" s="420"/>
    </row>
    <row r="145" spans="1:28" ht="14.65" customHeight="1" x14ac:dyDescent="0.25">
      <c r="A145" s="16">
        <v>3426</v>
      </c>
      <c r="B145" s="16" t="s">
        <v>271</v>
      </c>
      <c r="C145" s="16" t="s">
        <v>272</v>
      </c>
      <c r="D145" s="16" t="s">
        <v>141</v>
      </c>
      <c r="E145" s="16" t="s">
        <v>50</v>
      </c>
      <c r="F145" s="17" t="s">
        <v>46</v>
      </c>
      <c r="G145" s="17" t="s">
        <v>46</v>
      </c>
      <c r="H145" s="17" t="s">
        <v>52</v>
      </c>
      <c r="I145" s="17" t="s">
        <v>52</v>
      </c>
      <c r="J145" s="17">
        <v>0</v>
      </c>
      <c r="K145" s="17">
        <v>0</v>
      </c>
      <c r="L145" s="17">
        <v>0</v>
      </c>
      <c r="M145" s="17">
        <v>14</v>
      </c>
      <c r="N145" s="17">
        <v>0</v>
      </c>
      <c r="O145" s="17">
        <v>18</v>
      </c>
      <c r="P145" s="23">
        <v>111</v>
      </c>
      <c r="Q145" s="23">
        <v>111</v>
      </c>
      <c r="R145" s="23">
        <v>143</v>
      </c>
      <c r="S145" s="17" t="s">
        <v>19</v>
      </c>
      <c r="T145" s="17" t="str">
        <f>IF(ISERROR(VLOOKUP(B:B,'Shared Sites 2-18'!$A$2:$P$98,3,FALSE)),"",VLOOKUP(B:B,'Shared Sites 2-18'!$A$2:$P$98,3,FALSE))</f>
        <v/>
      </c>
      <c r="U145" s="17" t="str">
        <f>IF(ISERROR(VLOOKUP(B:B,'Shared Sites 2-18'!$A$2:$P$98,4,FALSE)),"",VLOOKUP(B:B,'Shared Sites 2-18'!$A$2:$P$98,4,FALSE))</f>
        <v/>
      </c>
      <c r="V145" s="17" t="str">
        <f>IF(ISERROR(VLOOKUP(B:B,'Shared Sites 2-18'!$A$2:$P$98,5,FALSE)),"",VLOOKUP(B:B,'Shared Sites 2-18'!$A$2:$P$98,5,FALSE))</f>
        <v/>
      </c>
      <c r="W145" s="17" t="str">
        <f>IF(ISERROR(VLOOKUP(B:B,'Shared Sites 2-18'!$A$2:$P$98,15,FALSE)),"",VLOOKUP(B:B,'Shared Sites 2-18'!$A$2:$P$98,15,FALSE))</f>
        <v/>
      </c>
      <c r="Y145" s="17" t="str">
        <f t="shared" si="3"/>
        <v>6034</v>
      </c>
      <c r="Z145" s="17">
        <v>6034</v>
      </c>
      <c r="AA145" s="402"/>
      <c r="AB145" s="420"/>
    </row>
    <row r="146" spans="1:28" ht="14.65" customHeight="1" x14ac:dyDescent="0.25">
      <c r="A146" s="16">
        <v>3438</v>
      </c>
      <c r="B146" s="16" t="s">
        <v>273</v>
      </c>
      <c r="C146" s="16" t="s">
        <v>1475</v>
      </c>
      <c r="D146" s="16" t="s">
        <v>55</v>
      </c>
      <c r="E146" s="16" t="s">
        <v>80</v>
      </c>
      <c r="F146" s="17" t="s">
        <v>102</v>
      </c>
      <c r="G146" s="17" t="s">
        <v>46</v>
      </c>
      <c r="H146" s="17" t="s">
        <v>49</v>
      </c>
      <c r="I146" s="17" t="s">
        <v>49</v>
      </c>
      <c r="J146" s="17">
        <v>5</v>
      </c>
      <c r="K146" s="17">
        <v>0</v>
      </c>
      <c r="L146" s="17">
        <v>0</v>
      </c>
      <c r="M146" s="17">
        <v>19</v>
      </c>
      <c r="N146" s="17">
        <v>0</v>
      </c>
      <c r="O146" s="17">
        <v>0</v>
      </c>
      <c r="P146" s="23">
        <v>725</v>
      </c>
      <c r="Q146" s="23">
        <v>730</v>
      </c>
      <c r="R146" s="23">
        <v>749</v>
      </c>
      <c r="S146" s="17" t="s">
        <v>19</v>
      </c>
      <c r="T146" s="17" t="str">
        <f>IF(ISERROR(VLOOKUP(B:B,'Shared Sites 2-18'!$A$2:$P$98,3,FALSE)),"",VLOOKUP(B:B,'Shared Sites 2-18'!$A$2:$P$98,3,FALSE))</f>
        <v/>
      </c>
      <c r="U146" s="17" t="str">
        <f>IF(ISERROR(VLOOKUP(B:B,'Shared Sites 2-18'!$A$2:$P$98,4,FALSE)),"",VLOOKUP(B:B,'Shared Sites 2-18'!$A$2:$P$98,4,FALSE))</f>
        <v/>
      </c>
      <c r="V146" s="17" t="str">
        <f>IF(ISERROR(VLOOKUP(B:B,'Shared Sites 2-18'!$A$2:$P$98,5,FALSE)),"",VLOOKUP(B:B,'Shared Sites 2-18'!$A$2:$P$98,5,FALSE))</f>
        <v/>
      </c>
      <c r="W146" s="17" t="str">
        <f>IF(ISERROR(VLOOKUP(B:B,'Shared Sites 2-18'!$A$2:$P$98,15,FALSE)),"",VLOOKUP(B:B,'Shared Sites 2-18'!$A$2:$P$98,15,FALSE))</f>
        <v/>
      </c>
      <c r="Y146" s="17" t="str">
        <f t="shared" si="3"/>
        <v>6034</v>
      </c>
      <c r="Z146" s="17">
        <v>6034</v>
      </c>
      <c r="AA146" s="402"/>
      <c r="AB146" s="420"/>
    </row>
    <row r="147" spans="1:28" ht="14.65" customHeight="1" x14ac:dyDescent="0.25">
      <c r="A147" s="16">
        <v>3452</v>
      </c>
      <c r="B147" s="16" t="s">
        <v>274</v>
      </c>
      <c r="C147" s="16" t="s">
        <v>1476</v>
      </c>
      <c r="D147" s="16" t="s">
        <v>55</v>
      </c>
      <c r="E147" s="16" t="s">
        <v>50</v>
      </c>
      <c r="F147" s="17" t="s">
        <v>46</v>
      </c>
      <c r="G147" s="17" t="s">
        <v>46</v>
      </c>
      <c r="H147" s="17" t="s">
        <v>48</v>
      </c>
      <c r="I147" s="17" t="s">
        <v>48</v>
      </c>
      <c r="J147" s="17">
        <v>0</v>
      </c>
      <c r="K147" s="17">
        <v>0</v>
      </c>
      <c r="L147" s="17">
        <v>0</v>
      </c>
      <c r="M147" s="17">
        <v>20</v>
      </c>
      <c r="N147" s="17">
        <v>0</v>
      </c>
      <c r="O147" s="17">
        <v>23</v>
      </c>
      <c r="P147" s="23">
        <v>551</v>
      </c>
      <c r="Q147" s="23">
        <v>551</v>
      </c>
      <c r="R147" s="23">
        <v>594</v>
      </c>
      <c r="S147" s="17" t="s">
        <v>19</v>
      </c>
      <c r="T147" s="17" t="str">
        <f>IF(ISERROR(VLOOKUP(B:B,'Shared Sites 2-18'!$A$2:$P$98,3,FALSE)),"",VLOOKUP(B:B,'Shared Sites 2-18'!$A$2:$P$98,3,FALSE))</f>
        <v/>
      </c>
      <c r="U147" s="17" t="str">
        <f>IF(ISERROR(VLOOKUP(B:B,'Shared Sites 2-18'!$A$2:$P$98,4,FALSE)),"",VLOOKUP(B:B,'Shared Sites 2-18'!$A$2:$P$98,4,FALSE))</f>
        <v/>
      </c>
      <c r="V147" s="17" t="str">
        <f>IF(ISERROR(VLOOKUP(B:B,'Shared Sites 2-18'!$A$2:$P$98,5,FALSE)),"",VLOOKUP(B:B,'Shared Sites 2-18'!$A$2:$P$98,5,FALSE))</f>
        <v/>
      </c>
      <c r="W147" s="17" t="str">
        <f>IF(ISERROR(VLOOKUP(B:B,'Shared Sites 2-18'!$A$2:$P$98,15,FALSE)),"",VLOOKUP(B:B,'Shared Sites 2-18'!$A$2:$P$98,15,FALSE))</f>
        <v/>
      </c>
      <c r="Y147" s="17" t="str">
        <f t="shared" si="3"/>
        <v>6034</v>
      </c>
      <c r="Z147" s="17">
        <v>6034</v>
      </c>
      <c r="AA147" s="402"/>
      <c r="AB147" s="420"/>
    </row>
    <row r="148" spans="1:28" ht="14.65" customHeight="1" x14ac:dyDescent="0.25">
      <c r="A148" s="16">
        <v>3466</v>
      </c>
      <c r="B148" s="16" t="s">
        <v>275</v>
      </c>
      <c r="C148" s="16" t="s">
        <v>276</v>
      </c>
      <c r="D148" s="16" t="s">
        <v>55</v>
      </c>
      <c r="E148" s="16" t="s">
        <v>50</v>
      </c>
      <c r="F148" s="17" t="s">
        <v>46</v>
      </c>
      <c r="G148" s="17" t="s">
        <v>46</v>
      </c>
      <c r="H148" s="17" t="s">
        <v>48</v>
      </c>
      <c r="I148" s="17" t="s">
        <v>48</v>
      </c>
      <c r="J148" s="17">
        <v>0</v>
      </c>
      <c r="K148" s="17">
        <v>0</v>
      </c>
      <c r="L148" s="17">
        <v>0</v>
      </c>
      <c r="M148" s="17">
        <v>0</v>
      </c>
      <c r="N148" s="17">
        <v>0</v>
      </c>
      <c r="O148" s="17">
        <v>24</v>
      </c>
      <c r="P148" s="23">
        <v>471</v>
      </c>
      <c r="Q148" s="23">
        <v>471</v>
      </c>
      <c r="R148" s="23">
        <v>495</v>
      </c>
      <c r="S148" s="17" t="s">
        <v>19</v>
      </c>
      <c r="T148" s="17" t="str">
        <f>IF(ISERROR(VLOOKUP(B:B,'Shared Sites 2-18'!$A$2:$P$98,3,FALSE)),"",VLOOKUP(B:B,'Shared Sites 2-18'!$A$2:$P$98,3,FALSE))</f>
        <v/>
      </c>
      <c r="U148" s="17" t="str">
        <f>IF(ISERROR(VLOOKUP(B:B,'Shared Sites 2-18'!$A$2:$P$98,4,FALSE)),"",VLOOKUP(B:B,'Shared Sites 2-18'!$A$2:$P$98,4,FALSE))</f>
        <v/>
      </c>
      <c r="V148" s="17" t="str">
        <f>IF(ISERROR(VLOOKUP(B:B,'Shared Sites 2-18'!$A$2:$P$98,5,FALSE)),"",VLOOKUP(B:B,'Shared Sites 2-18'!$A$2:$P$98,5,FALSE))</f>
        <v/>
      </c>
      <c r="W148" s="17" t="str">
        <f>IF(ISERROR(VLOOKUP(B:B,'Shared Sites 2-18'!$A$2:$P$98,15,FALSE)),"",VLOOKUP(B:B,'Shared Sites 2-18'!$A$2:$P$98,15,FALSE))</f>
        <v/>
      </c>
      <c r="Y148" s="17" t="str">
        <f t="shared" si="3"/>
        <v>6034</v>
      </c>
      <c r="Z148" s="17">
        <v>6034</v>
      </c>
      <c r="AA148" s="402"/>
      <c r="AB148" s="420"/>
    </row>
    <row r="149" spans="1:28" ht="14.65" customHeight="1" x14ac:dyDescent="0.25">
      <c r="A149" s="16">
        <v>3479</v>
      </c>
      <c r="B149" s="16" t="s">
        <v>277</v>
      </c>
      <c r="C149" s="16" t="s">
        <v>278</v>
      </c>
      <c r="D149" s="16" t="s">
        <v>55</v>
      </c>
      <c r="E149" s="16" t="s">
        <v>50</v>
      </c>
      <c r="F149" s="17" t="s">
        <v>46</v>
      </c>
      <c r="G149" s="17" t="s">
        <v>46</v>
      </c>
      <c r="H149" s="17" t="s">
        <v>6</v>
      </c>
      <c r="I149" s="17" t="s">
        <v>6</v>
      </c>
      <c r="J149" s="17">
        <v>9</v>
      </c>
      <c r="K149" s="17">
        <v>0</v>
      </c>
      <c r="L149" s="17">
        <v>0</v>
      </c>
      <c r="M149" s="17">
        <v>0</v>
      </c>
      <c r="N149" s="17">
        <v>0</v>
      </c>
      <c r="O149" s="17">
        <v>19</v>
      </c>
      <c r="P149" s="23">
        <v>294</v>
      </c>
      <c r="Q149" s="23">
        <v>303</v>
      </c>
      <c r="R149" s="23">
        <v>322</v>
      </c>
      <c r="S149" s="17" t="s">
        <v>19</v>
      </c>
      <c r="T149" s="17" t="str">
        <f>IF(ISERROR(VLOOKUP(B:B,'Shared Sites 2-18'!$A$2:$P$98,3,FALSE)),"",VLOOKUP(B:B,'Shared Sites 2-18'!$A$2:$P$98,3,FALSE))</f>
        <v/>
      </c>
      <c r="U149" s="17" t="str">
        <f>IF(ISERROR(VLOOKUP(B:B,'Shared Sites 2-18'!$A$2:$P$98,4,FALSE)),"",VLOOKUP(B:B,'Shared Sites 2-18'!$A$2:$P$98,4,FALSE))</f>
        <v/>
      </c>
      <c r="V149" s="17" t="str">
        <f>IF(ISERROR(VLOOKUP(B:B,'Shared Sites 2-18'!$A$2:$P$98,5,FALSE)),"",VLOOKUP(B:B,'Shared Sites 2-18'!$A$2:$P$98,5,FALSE))</f>
        <v/>
      </c>
      <c r="W149" s="17" t="str">
        <f>IF(ISERROR(VLOOKUP(B:B,'Shared Sites 2-18'!$A$2:$P$98,15,FALSE)),"",VLOOKUP(B:B,'Shared Sites 2-18'!$A$2:$P$98,15,FALSE))</f>
        <v/>
      </c>
      <c r="Y149" s="17" t="str">
        <f t="shared" si="3"/>
        <v>6034</v>
      </c>
      <c r="Z149" s="17">
        <v>6034</v>
      </c>
      <c r="AA149" s="402"/>
      <c r="AB149" s="420"/>
    </row>
    <row r="150" spans="1:28" ht="14.65" customHeight="1" x14ac:dyDescent="0.25">
      <c r="A150" s="16">
        <v>3493</v>
      </c>
      <c r="B150" s="16" t="s">
        <v>279</v>
      </c>
      <c r="C150" s="16" t="s">
        <v>1477</v>
      </c>
      <c r="D150" s="16" t="s">
        <v>55</v>
      </c>
      <c r="E150" s="16" t="s">
        <v>50</v>
      </c>
      <c r="F150" s="17" t="s">
        <v>46</v>
      </c>
      <c r="G150" s="17" t="s">
        <v>46</v>
      </c>
      <c r="H150" s="17" t="s">
        <v>49</v>
      </c>
      <c r="I150" s="17" t="s">
        <v>49</v>
      </c>
      <c r="J150" s="17">
        <v>32</v>
      </c>
      <c r="K150" s="17">
        <v>0</v>
      </c>
      <c r="L150" s="17">
        <v>0</v>
      </c>
      <c r="M150" s="17">
        <v>13</v>
      </c>
      <c r="N150" s="17">
        <v>0</v>
      </c>
      <c r="O150" s="17">
        <v>48</v>
      </c>
      <c r="P150" s="23">
        <v>619</v>
      </c>
      <c r="Q150" s="23">
        <v>651</v>
      </c>
      <c r="R150" s="23">
        <v>712</v>
      </c>
      <c r="S150" s="17" t="s">
        <v>19</v>
      </c>
      <c r="T150" s="17" t="str">
        <f>IF(ISERROR(VLOOKUP(B:B,'Shared Sites 2-18'!$A$2:$P$98,3,FALSE)),"",VLOOKUP(B:B,'Shared Sites 2-18'!$A$2:$P$98,3,FALSE))</f>
        <v/>
      </c>
      <c r="U150" s="17" t="str">
        <f>IF(ISERROR(VLOOKUP(B:B,'Shared Sites 2-18'!$A$2:$P$98,4,FALSE)),"",VLOOKUP(B:B,'Shared Sites 2-18'!$A$2:$P$98,4,FALSE))</f>
        <v/>
      </c>
      <c r="V150" s="17" t="str">
        <f>IF(ISERROR(VLOOKUP(B:B,'Shared Sites 2-18'!$A$2:$P$98,5,FALSE)),"",VLOOKUP(B:B,'Shared Sites 2-18'!$A$2:$P$98,5,FALSE))</f>
        <v/>
      </c>
      <c r="W150" s="17" t="str">
        <f>IF(ISERROR(VLOOKUP(B:B,'Shared Sites 2-18'!$A$2:$P$98,15,FALSE)),"",VLOOKUP(B:B,'Shared Sites 2-18'!$A$2:$P$98,15,FALSE))</f>
        <v/>
      </c>
      <c r="Y150" s="17" t="str">
        <f t="shared" si="3"/>
        <v>6034</v>
      </c>
      <c r="Z150" s="17">
        <v>6034</v>
      </c>
      <c r="AA150" s="402"/>
      <c r="AB150" s="420"/>
    </row>
    <row r="151" spans="1:28" ht="14.65" customHeight="1" x14ac:dyDescent="0.25">
      <c r="A151" s="16">
        <v>3500</v>
      </c>
      <c r="B151" s="16" t="s">
        <v>280</v>
      </c>
      <c r="C151" s="16" t="s">
        <v>1478</v>
      </c>
      <c r="D151" s="16" t="s">
        <v>90</v>
      </c>
      <c r="E151" s="16" t="s">
        <v>105</v>
      </c>
      <c r="F151" s="17" t="s">
        <v>46</v>
      </c>
      <c r="G151" s="17" t="s">
        <v>46</v>
      </c>
      <c r="H151" s="17" t="s">
        <v>51</v>
      </c>
      <c r="I151" s="17" t="s">
        <v>51</v>
      </c>
      <c r="J151" s="17">
        <v>0</v>
      </c>
      <c r="K151" s="17">
        <v>0</v>
      </c>
      <c r="L151" s="17">
        <v>0</v>
      </c>
      <c r="M151" s="17">
        <v>0</v>
      </c>
      <c r="N151" s="17">
        <v>0</v>
      </c>
      <c r="O151" s="17">
        <v>0</v>
      </c>
      <c r="P151" s="23">
        <v>250</v>
      </c>
      <c r="Q151" s="23">
        <v>250</v>
      </c>
      <c r="R151" s="23">
        <v>250</v>
      </c>
      <c r="S151" s="17" t="s">
        <v>19</v>
      </c>
      <c r="T151" s="17" t="str">
        <f>IF(ISERROR(VLOOKUP(B:B,'Shared Sites 2-18'!$A$2:$P$98,3,FALSE)),"",VLOOKUP(B:B,'Shared Sites 2-18'!$A$2:$P$98,3,FALSE))</f>
        <v/>
      </c>
      <c r="U151" s="17" t="str">
        <f>IF(ISERROR(VLOOKUP(B:B,'Shared Sites 2-18'!$A$2:$P$98,4,FALSE)),"",VLOOKUP(B:B,'Shared Sites 2-18'!$A$2:$P$98,4,FALSE))</f>
        <v/>
      </c>
      <c r="V151" s="17" t="str">
        <f>IF(ISERROR(VLOOKUP(B:B,'Shared Sites 2-18'!$A$2:$P$98,5,FALSE)),"",VLOOKUP(B:B,'Shared Sites 2-18'!$A$2:$P$98,5,FALSE))</f>
        <v/>
      </c>
      <c r="W151" s="17" t="str">
        <f>IF(ISERROR(VLOOKUP(B:B,'Shared Sites 2-18'!$A$2:$P$98,15,FALSE)),"",VLOOKUP(B:B,'Shared Sites 2-18'!$A$2:$P$98,15,FALSE))</f>
        <v/>
      </c>
      <c r="Y151" s="17" t="str">
        <f t="shared" si="3"/>
        <v>6034</v>
      </c>
      <c r="Z151" s="17">
        <v>6034</v>
      </c>
      <c r="AA151" s="402"/>
      <c r="AB151" s="420"/>
    </row>
    <row r="152" spans="1:28" ht="14.65" customHeight="1" x14ac:dyDescent="0.25">
      <c r="A152" s="16">
        <v>3507</v>
      </c>
      <c r="B152" s="16" t="s">
        <v>281</v>
      </c>
      <c r="C152" s="16" t="s">
        <v>282</v>
      </c>
      <c r="D152" s="16" t="s">
        <v>55</v>
      </c>
      <c r="E152" s="16" t="s">
        <v>50</v>
      </c>
      <c r="F152" s="17" t="s">
        <v>46</v>
      </c>
      <c r="G152" s="17" t="s">
        <v>46</v>
      </c>
      <c r="H152" s="17" t="s">
        <v>6</v>
      </c>
      <c r="I152" s="17" t="s">
        <v>6</v>
      </c>
      <c r="J152" s="17">
        <v>59</v>
      </c>
      <c r="K152" s="17">
        <v>0</v>
      </c>
      <c r="L152" s="17">
        <v>0</v>
      </c>
      <c r="M152" s="17">
        <v>6</v>
      </c>
      <c r="N152" s="17">
        <v>0</v>
      </c>
      <c r="O152" s="17">
        <v>24</v>
      </c>
      <c r="P152" s="23">
        <v>692</v>
      </c>
      <c r="Q152" s="23">
        <v>751</v>
      </c>
      <c r="R152" s="23">
        <v>781</v>
      </c>
      <c r="S152" s="17" t="s">
        <v>19</v>
      </c>
      <c r="T152" s="17" t="str">
        <f>IF(ISERROR(VLOOKUP(B:B,'Shared Sites 2-18'!$A$2:$P$98,3,FALSE)),"",VLOOKUP(B:B,'Shared Sites 2-18'!$A$2:$P$98,3,FALSE))</f>
        <v/>
      </c>
      <c r="U152" s="17" t="str">
        <f>IF(ISERROR(VLOOKUP(B:B,'Shared Sites 2-18'!$A$2:$P$98,4,FALSE)),"",VLOOKUP(B:B,'Shared Sites 2-18'!$A$2:$P$98,4,FALSE))</f>
        <v/>
      </c>
      <c r="V152" s="17" t="str">
        <f>IF(ISERROR(VLOOKUP(B:B,'Shared Sites 2-18'!$A$2:$P$98,5,FALSE)),"",VLOOKUP(B:B,'Shared Sites 2-18'!$A$2:$P$98,5,FALSE))</f>
        <v/>
      </c>
      <c r="W152" s="17" t="str">
        <f>IF(ISERROR(VLOOKUP(B:B,'Shared Sites 2-18'!$A$2:$P$98,15,FALSE)),"",VLOOKUP(B:B,'Shared Sites 2-18'!$A$2:$P$98,15,FALSE))</f>
        <v/>
      </c>
      <c r="Y152" s="17" t="str">
        <f t="shared" si="3"/>
        <v>6034</v>
      </c>
      <c r="Z152" s="17">
        <v>6034</v>
      </c>
      <c r="AA152" s="402"/>
      <c r="AB152" s="420"/>
    </row>
    <row r="153" spans="1:28" ht="14.65" customHeight="1" x14ac:dyDescent="0.25">
      <c r="A153" s="16">
        <v>3521</v>
      </c>
      <c r="B153" s="16" t="s">
        <v>283</v>
      </c>
      <c r="C153" s="16" t="s">
        <v>1479</v>
      </c>
      <c r="D153" s="16" t="s">
        <v>55</v>
      </c>
      <c r="E153" s="16" t="s">
        <v>50</v>
      </c>
      <c r="F153" s="17" t="s">
        <v>46</v>
      </c>
      <c r="G153" s="17" t="s">
        <v>46</v>
      </c>
      <c r="H153" s="17" t="s">
        <v>52</v>
      </c>
      <c r="I153" s="17" t="s">
        <v>52</v>
      </c>
      <c r="J153" s="17">
        <v>29</v>
      </c>
      <c r="K153" s="17">
        <v>0</v>
      </c>
      <c r="L153" s="17">
        <v>0</v>
      </c>
      <c r="M153" s="17">
        <v>0</v>
      </c>
      <c r="N153" s="17">
        <v>0</v>
      </c>
      <c r="O153" s="17">
        <v>24</v>
      </c>
      <c r="P153" s="23">
        <v>709</v>
      </c>
      <c r="Q153" s="23">
        <v>738</v>
      </c>
      <c r="R153" s="23">
        <v>762</v>
      </c>
      <c r="S153" s="17" t="s">
        <v>19</v>
      </c>
      <c r="T153" s="17" t="str">
        <f>IF(ISERROR(VLOOKUP(B:B,'Shared Sites 2-18'!$A$2:$P$98,3,FALSE)),"",VLOOKUP(B:B,'Shared Sites 2-18'!$A$2:$P$98,3,FALSE))</f>
        <v/>
      </c>
      <c r="U153" s="17" t="str">
        <f>IF(ISERROR(VLOOKUP(B:B,'Shared Sites 2-18'!$A$2:$P$98,4,FALSE)),"",VLOOKUP(B:B,'Shared Sites 2-18'!$A$2:$P$98,4,FALSE))</f>
        <v/>
      </c>
      <c r="V153" s="17" t="str">
        <f>IF(ISERROR(VLOOKUP(B:B,'Shared Sites 2-18'!$A$2:$P$98,5,FALSE)),"",VLOOKUP(B:B,'Shared Sites 2-18'!$A$2:$P$98,5,FALSE))</f>
        <v/>
      </c>
      <c r="W153" s="17" t="str">
        <f>IF(ISERROR(VLOOKUP(B:B,'Shared Sites 2-18'!$A$2:$P$98,15,FALSE)),"",VLOOKUP(B:B,'Shared Sites 2-18'!$A$2:$P$98,15,FALSE))</f>
        <v/>
      </c>
      <c r="Y153" s="17" t="str">
        <f t="shared" si="3"/>
        <v>6034</v>
      </c>
      <c r="Z153" s="17">
        <v>6034</v>
      </c>
      <c r="AA153" s="402"/>
      <c r="AB153" s="420"/>
    </row>
    <row r="154" spans="1:28" ht="14.65" customHeight="1" x14ac:dyDescent="0.25">
      <c r="A154" s="16">
        <v>3541</v>
      </c>
      <c r="B154" s="16" t="s">
        <v>284</v>
      </c>
      <c r="C154" s="16" t="s">
        <v>1480</v>
      </c>
      <c r="D154" s="16" t="s">
        <v>55</v>
      </c>
      <c r="E154" s="16" t="s">
        <v>50</v>
      </c>
      <c r="F154" s="17" t="s">
        <v>46</v>
      </c>
      <c r="G154" s="17" t="s">
        <v>46</v>
      </c>
      <c r="H154" s="17" t="s">
        <v>49</v>
      </c>
      <c r="I154" s="17" t="s">
        <v>49</v>
      </c>
      <c r="J154" s="17">
        <v>51</v>
      </c>
      <c r="K154" s="17">
        <v>0</v>
      </c>
      <c r="L154" s="17">
        <v>0</v>
      </c>
      <c r="M154" s="17">
        <v>9</v>
      </c>
      <c r="N154" s="17">
        <v>0</v>
      </c>
      <c r="O154" s="17">
        <v>22</v>
      </c>
      <c r="P154" s="23">
        <v>366</v>
      </c>
      <c r="Q154" s="23">
        <v>417</v>
      </c>
      <c r="R154" s="23">
        <v>448</v>
      </c>
      <c r="S154" s="17" t="s">
        <v>19</v>
      </c>
      <c r="T154" s="17" t="str">
        <f>IF(ISERROR(VLOOKUP(B:B,'Shared Sites 2-18'!$A$2:$P$98,3,FALSE)),"",VLOOKUP(B:B,'Shared Sites 2-18'!$A$2:$P$98,3,FALSE))</f>
        <v/>
      </c>
      <c r="U154" s="17" t="str">
        <f>IF(ISERROR(VLOOKUP(B:B,'Shared Sites 2-18'!$A$2:$P$98,4,FALSE)),"",VLOOKUP(B:B,'Shared Sites 2-18'!$A$2:$P$98,4,FALSE))</f>
        <v/>
      </c>
      <c r="V154" s="17" t="str">
        <f>IF(ISERROR(VLOOKUP(B:B,'Shared Sites 2-18'!$A$2:$P$98,5,FALSE)),"",VLOOKUP(B:B,'Shared Sites 2-18'!$A$2:$P$98,5,FALSE))</f>
        <v/>
      </c>
      <c r="W154" s="17" t="str">
        <f>IF(ISERROR(VLOOKUP(B:B,'Shared Sites 2-18'!$A$2:$P$98,15,FALSE)),"",VLOOKUP(B:B,'Shared Sites 2-18'!$A$2:$P$98,15,FALSE))</f>
        <v/>
      </c>
      <c r="Y154" s="17" t="str">
        <f t="shared" si="3"/>
        <v>6034</v>
      </c>
      <c r="Z154" s="17">
        <v>6034</v>
      </c>
      <c r="AA154" s="402"/>
      <c r="AB154" s="420"/>
    </row>
    <row r="155" spans="1:28" ht="14.65" customHeight="1" x14ac:dyDescent="0.25">
      <c r="A155" s="16">
        <v>3545</v>
      </c>
      <c r="B155" s="16" t="s">
        <v>285</v>
      </c>
      <c r="C155" s="16" t="s">
        <v>1481</v>
      </c>
      <c r="D155" s="16" t="s">
        <v>55</v>
      </c>
      <c r="E155" s="16" t="s">
        <v>80</v>
      </c>
      <c r="F155" s="17" t="s">
        <v>102</v>
      </c>
      <c r="G155" s="17" t="s">
        <v>46</v>
      </c>
      <c r="H155" s="17" t="s">
        <v>47</v>
      </c>
      <c r="I155" s="17" t="s">
        <v>47</v>
      </c>
      <c r="J155" s="17">
        <v>7</v>
      </c>
      <c r="K155" s="17">
        <v>0</v>
      </c>
      <c r="L155" s="17">
        <v>0</v>
      </c>
      <c r="M155" s="17">
        <v>0</v>
      </c>
      <c r="N155" s="17">
        <v>0</v>
      </c>
      <c r="O155" s="17">
        <v>0</v>
      </c>
      <c r="P155" s="23">
        <v>434</v>
      </c>
      <c r="Q155" s="23">
        <v>441</v>
      </c>
      <c r="R155" s="23">
        <v>441</v>
      </c>
      <c r="S155" s="17" t="s">
        <v>19</v>
      </c>
      <c r="T155" s="17" t="str">
        <f>IF(ISERROR(VLOOKUP(B:B,'Shared Sites 2-18'!$A$2:$P$98,3,FALSE)),"",VLOOKUP(B:B,'Shared Sites 2-18'!$A$2:$P$98,3,FALSE))</f>
        <v/>
      </c>
      <c r="U155" s="17" t="str">
        <f>IF(ISERROR(VLOOKUP(B:B,'Shared Sites 2-18'!$A$2:$P$98,4,FALSE)),"",VLOOKUP(B:B,'Shared Sites 2-18'!$A$2:$P$98,4,FALSE))</f>
        <v/>
      </c>
      <c r="V155" s="17" t="str">
        <f>IF(ISERROR(VLOOKUP(B:B,'Shared Sites 2-18'!$A$2:$P$98,5,FALSE)),"",VLOOKUP(B:B,'Shared Sites 2-18'!$A$2:$P$98,5,FALSE))</f>
        <v/>
      </c>
      <c r="W155" s="17" t="str">
        <f>IF(ISERROR(VLOOKUP(B:B,'Shared Sites 2-18'!$A$2:$P$98,15,FALSE)),"",VLOOKUP(B:B,'Shared Sites 2-18'!$A$2:$P$98,15,FALSE))</f>
        <v/>
      </c>
      <c r="Y155" s="17" t="str">
        <f t="shared" si="3"/>
        <v>6034</v>
      </c>
      <c r="Z155" s="17">
        <v>6034</v>
      </c>
      <c r="AA155" s="402"/>
      <c r="AB155" s="420"/>
    </row>
    <row r="156" spans="1:28" ht="14.65" customHeight="1" x14ac:dyDescent="0.25">
      <c r="A156" s="16">
        <v>3548</v>
      </c>
      <c r="B156" s="16" t="s">
        <v>286</v>
      </c>
      <c r="C156" s="16" t="s">
        <v>287</v>
      </c>
      <c r="D156" s="16" t="s">
        <v>101</v>
      </c>
      <c r="E156" s="16" t="s">
        <v>50</v>
      </c>
      <c r="F156" s="17" t="s">
        <v>46</v>
      </c>
      <c r="G156" s="17" t="s">
        <v>102</v>
      </c>
      <c r="H156" s="17" t="s">
        <v>52</v>
      </c>
      <c r="I156" s="17" t="s">
        <v>52</v>
      </c>
      <c r="J156" s="17">
        <v>6</v>
      </c>
      <c r="K156" s="17">
        <v>32</v>
      </c>
      <c r="L156" s="17">
        <v>49</v>
      </c>
      <c r="M156" s="17">
        <v>0</v>
      </c>
      <c r="N156" s="17">
        <v>0</v>
      </c>
      <c r="O156" s="17">
        <v>24</v>
      </c>
      <c r="P156" s="23">
        <v>1607</v>
      </c>
      <c r="Q156" s="23">
        <v>1694</v>
      </c>
      <c r="R156" s="23">
        <v>1718</v>
      </c>
      <c r="S156" s="17" t="s">
        <v>21</v>
      </c>
      <c r="T156" s="17" t="str">
        <f>IF(ISERROR(VLOOKUP(B:B,'Shared Sites 2-18'!$A$2:$P$98,3,FALSE)),"",VLOOKUP(B:B,'Shared Sites 2-18'!$A$2:$P$98,3,FALSE))</f>
        <v/>
      </c>
      <c r="U156" s="17" t="str">
        <f>IF(ISERROR(VLOOKUP(B:B,'Shared Sites 2-18'!$A$2:$P$98,4,FALSE)),"",VLOOKUP(B:B,'Shared Sites 2-18'!$A$2:$P$98,4,FALSE))</f>
        <v/>
      </c>
      <c r="V156" s="17" t="str">
        <f>IF(ISERROR(VLOOKUP(B:B,'Shared Sites 2-18'!$A$2:$P$98,5,FALSE)),"",VLOOKUP(B:B,'Shared Sites 2-18'!$A$2:$P$98,5,FALSE))</f>
        <v/>
      </c>
      <c r="W156" s="17" t="str">
        <f>IF(ISERROR(VLOOKUP(B:B,'Shared Sites 2-18'!$A$2:$P$98,15,FALSE)),"",VLOOKUP(B:B,'Shared Sites 2-18'!$A$2:$P$98,15,FALSE))</f>
        <v/>
      </c>
      <c r="Y156" s="17" t="str">
        <f t="shared" si="3"/>
        <v>12068</v>
      </c>
      <c r="Z156" s="17">
        <v>12068</v>
      </c>
      <c r="AA156" s="402"/>
      <c r="AB156" s="420"/>
    </row>
    <row r="157" spans="1:28" ht="14.65" customHeight="1" x14ac:dyDescent="0.25">
      <c r="A157" s="16">
        <v>3562</v>
      </c>
      <c r="B157" s="16" t="s">
        <v>288</v>
      </c>
      <c r="C157" s="16" t="s">
        <v>289</v>
      </c>
      <c r="D157" s="16" t="s">
        <v>55</v>
      </c>
      <c r="E157" s="16" t="s">
        <v>50</v>
      </c>
      <c r="F157" s="17" t="s">
        <v>46</v>
      </c>
      <c r="G157" s="17" t="s">
        <v>46</v>
      </c>
      <c r="H157" s="17" t="s">
        <v>52</v>
      </c>
      <c r="I157" s="17" t="s">
        <v>52</v>
      </c>
      <c r="J157" s="17">
        <v>8</v>
      </c>
      <c r="K157" s="17">
        <v>0</v>
      </c>
      <c r="L157" s="17">
        <v>0</v>
      </c>
      <c r="M157" s="17">
        <v>7</v>
      </c>
      <c r="N157" s="17">
        <v>45</v>
      </c>
      <c r="O157" s="17">
        <v>0</v>
      </c>
      <c r="P157" s="23">
        <v>318</v>
      </c>
      <c r="Q157" s="23">
        <v>326</v>
      </c>
      <c r="R157" s="23">
        <v>378</v>
      </c>
      <c r="S157" s="17" t="s">
        <v>19</v>
      </c>
      <c r="T157" s="17" t="str">
        <f>IF(ISERROR(VLOOKUP(B:B,'Shared Sites 2-18'!$A$2:$P$98,3,FALSE)),"",VLOOKUP(B:B,'Shared Sites 2-18'!$A$2:$P$98,3,FALSE))</f>
        <v/>
      </c>
      <c r="U157" s="17" t="str">
        <f>IF(ISERROR(VLOOKUP(B:B,'Shared Sites 2-18'!$A$2:$P$98,4,FALSE)),"",VLOOKUP(B:B,'Shared Sites 2-18'!$A$2:$P$98,4,FALSE))</f>
        <v/>
      </c>
      <c r="V157" s="17" t="str">
        <f>IF(ISERROR(VLOOKUP(B:B,'Shared Sites 2-18'!$A$2:$P$98,5,FALSE)),"",VLOOKUP(B:B,'Shared Sites 2-18'!$A$2:$P$98,5,FALSE))</f>
        <v/>
      </c>
      <c r="W157" s="17" t="str">
        <f>IF(ISERROR(VLOOKUP(B:B,'Shared Sites 2-18'!$A$2:$P$98,15,FALSE)),"",VLOOKUP(B:B,'Shared Sites 2-18'!$A$2:$P$98,15,FALSE))</f>
        <v/>
      </c>
      <c r="Y157" s="17" t="str">
        <f t="shared" si="3"/>
        <v>6034</v>
      </c>
      <c r="Z157" s="17">
        <v>6034</v>
      </c>
      <c r="AA157" s="402"/>
      <c r="AB157" s="420"/>
    </row>
    <row r="158" spans="1:28" ht="14.65" customHeight="1" x14ac:dyDescent="0.25">
      <c r="A158" s="16">
        <v>3574</v>
      </c>
      <c r="B158" s="16" t="s">
        <v>290</v>
      </c>
      <c r="C158" s="16" t="s">
        <v>291</v>
      </c>
      <c r="D158" s="16" t="s">
        <v>55</v>
      </c>
      <c r="E158" s="16" t="s">
        <v>50</v>
      </c>
      <c r="F158" s="17" t="s">
        <v>46</v>
      </c>
      <c r="G158" s="17" t="s">
        <v>46</v>
      </c>
      <c r="H158" s="17" t="s">
        <v>49</v>
      </c>
      <c r="I158" s="17" t="s">
        <v>49</v>
      </c>
      <c r="J158" s="17">
        <v>33</v>
      </c>
      <c r="K158" s="17">
        <v>0</v>
      </c>
      <c r="L158" s="17">
        <v>0</v>
      </c>
      <c r="M158" s="17">
        <v>0</v>
      </c>
      <c r="N158" s="17">
        <v>0</v>
      </c>
      <c r="O158" s="17">
        <v>24</v>
      </c>
      <c r="P158" s="23">
        <v>470</v>
      </c>
      <c r="Q158" s="23">
        <v>503</v>
      </c>
      <c r="R158" s="23">
        <v>527</v>
      </c>
      <c r="S158" s="17" t="s">
        <v>19</v>
      </c>
      <c r="T158" s="17" t="str">
        <f>IF(ISERROR(VLOOKUP(B:B,'Shared Sites 2-18'!$A$2:$P$98,3,FALSE)),"",VLOOKUP(B:B,'Shared Sites 2-18'!$A$2:$P$98,3,FALSE))</f>
        <v/>
      </c>
      <c r="U158" s="17" t="str">
        <f>IF(ISERROR(VLOOKUP(B:B,'Shared Sites 2-18'!$A$2:$P$98,4,FALSE)),"",VLOOKUP(B:B,'Shared Sites 2-18'!$A$2:$P$98,4,FALSE))</f>
        <v/>
      </c>
      <c r="V158" s="17" t="str">
        <f>IF(ISERROR(VLOOKUP(B:B,'Shared Sites 2-18'!$A$2:$P$98,5,FALSE)),"",VLOOKUP(B:B,'Shared Sites 2-18'!$A$2:$P$98,5,FALSE))</f>
        <v/>
      </c>
      <c r="W158" s="17" t="str">
        <f>IF(ISERROR(VLOOKUP(B:B,'Shared Sites 2-18'!$A$2:$P$98,15,FALSE)),"",VLOOKUP(B:B,'Shared Sites 2-18'!$A$2:$P$98,15,FALSE))</f>
        <v/>
      </c>
      <c r="Y158" s="17" t="str">
        <f t="shared" si="3"/>
        <v>6034</v>
      </c>
      <c r="Z158" s="17">
        <v>6034</v>
      </c>
      <c r="AA158" s="402"/>
      <c r="AB158" s="420"/>
    </row>
    <row r="159" spans="1:28" ht="14.65" customHeight="1" x14ac:dyDescent="0.25">
      <c r="A159" s="16">
        <v>3575</v>
      </c>
      <c r="B159" s="16" t="s">
        <v>292</v>
      </c>
      <c r="C159" s="16" t="s">
        <v>293</v>
      </c>
      <c r="D159" s="16" t="s">
        <v>55</v>
      </c>
      <c r="E159" s="16" t="s">
        <v>50</v>
      </c>
      <c r="F159" s="17" t="s">
        <v>46</v>
      </c>
      <c r="G159" s="17" t="s">
        <v>46</v>
      </c>
      <c r="H159" s="17" t="s">
        <v>6</v>
      </c>
      <c r="I159" s="17" t="s">
        <v>6</v>
      </c>
      <c r="J159" s="17">
        <v>0</v>
      </c>
      <c r="K159" s="17">
        <v>0</v>
      </c>
      <c r="L159" s="17">
        <v>0</v>
      </c>
      <c r="M159" s="17">
        <v>0</v>
      </c>
      <c r="N159" s="17">
        <v>0</v>
      </c>
      <c r="O159" s="17">
        <v>0</v>
      </c>
      <c r="P159" s="23">
        <v>301</v>
      </c>
      <c r="Q159" s="23">
        <v>301</v>
      </c>
      <c r="R159" s="23">
        <v>301</v>
      </c>
      <c r="S159" s="17" t="s">
        <v>19</v>
      </c>
      <c r="T159" s="17" t="str">
        <f>IF(ISERROR(VLOOKUP(B:B,'Shared Sites 2-18'!$A$2:$P$98,3,FALSE)),"",VLOOKUP(B:B,'Shared Sites 2-18'!$A$2:$P$98,3,FALSE))</f>
        <v/>
      </c>
      <c r="U159" s="17" t="str">
        <f>IF(ISERROR(VLOOKUP(B:B,'Shared Sites 2-18'!$A$2:$P$98,4,FALSE)),"",VLOOKUP(B:B,'Shared Sites 2-18'!$A$2:$P$98,4,FALSE))</f>
        <v/>
      </c>
      <c r="V159" s="17" t="str">
        <f>IF(ISERROR(VLOOKUP(B:B,'Shared Sites 2-18'!$A$2:$P$98,5,FALSE)),"",VLOOKUP(B:B,'Shared Sites 2-18'!$A$2:$P$98,5,FALSE))</f>
        <v/>
      </c>
      <c r="W159" s="17" t="str">
        <f>IF(ISERROR(VLOOKUP(B:B,'Shared Sites 2-18'!$A$2:$P$98,15,FALSE)),"",VLOOKUP(B:B,'Shared Sites 2-18'!$A$2:$P$98,15,FALSE))</f>
        <v/>
      </c>
      <c r="Y159" s="17" t="str">
        <f t="shared" si="3"/>
        <v>6034</v>
      </c>
      <c r="Z159" s="17">
        <v>6034</v>
      </c>
      <c r="AA159" s="402"/>
      <c r="AB159" s="420"/>
    </row>
    <row r="160" spans="1:28" ht="14.65" customHeight="1" x14ac:dyDescent="0.25">
      <c r="A160" s="16">
        <v>3576</v>
      </c>
      <c r="B160" s="16" t="s">
        <v>294</v>
      </c>
      <c r="C160" s="16" t="s">
        <v>295</v>
      </c>
      <c r="D160" s="16" t="s">
        <v>55</v>
      </c>
      <c r="E160" s="16" t="s">
        <v>50</v>
      </c>
      <c r="F160" s="17" t="s">
        <v>46</v>
      </c>
      <c r="G160" s="17" t="s">
        <v>46</v>
      </c>
      <c r="H160" s="17" t="s">
        <v>47</v>
      </c>
      <c r="I160" s="17" t="s">
        <v>47</v>
      </c>
      <c r="J160" s="17">
        <v>37</v>
      </c>
      <c r="K160" s="17">
        <v>0</v>
      </c>
      <c r="L160" s="17">
        <v>0</v>
      </c>
      <c r="M160" s="17">
        <v>0</v>
      </c>
      <c r="N160" s="17">
        <v>33</v>
      </c>
      <c r="O160" s="17">
        <v>0</v>
      </c>
      <c r="P160" s="23">
        <v>621</v>
      </c>
      <c r="Q160" s="23">
        <v>658</v>
      </c>
      <c r="R160" s="23">
        <v>691</v>
      </c>
      <c r="S160" s="17" t="s">
        <v>19</v>
      </c>
      <c r="T160" s="17" t="str">
        <f>IF(ISERROR(VLOOKUP(B:B,'Shared Sites 2-18'!$A$2:$P$98,3,FALSE)),"",VLOOKUP(B:B,'Shared Sites 2-18'!$A$2:$P$98,3,FALSE))</f>
        <v/>
      </c>
      <c r="U160" s="17" t="str">
        <f>IF(ISERROR(VLOOKUP(B:B,'Shared Sites 2-18'!$A$2:$P$98,4,FALSE)),"",VLOOKUP(B:B,'Shared Sites 2-18'!$A$2:$P$98,4,FALSE))</f>
        <v/>
      </c>
      <c r="V160" s="17" t="str">
        <f>IF(ISERROR(VLOOKUP(B:B,'Shared Sites 2-18'!$A$2:$P$98,5,FALSE)),"",VLOOKUP(B:B,'Shared Sites 2-18'!$A$2:$P$98,5,FALSE))</f>
        <v/>
      </c>
      <c r="W160" s="17" t="str">
        <f>IF(ISERROR(VLOOKUP(B:B,'Shared Sites 2-18'!$A$2:$P$98,15,FALSE)),"",VLOOKUP(B:B,'Shared Sites 2-18'!$A$2:$P$98,15,FALSE))</f>
        <v/>
      </c>
      <c r="Y160" s="17" t="str">
        <f t="shared" si="3"/>
        <v>6034</v>
      </c>
      <c r="Z160" s="17">
        <v>6034</v>
      </c>
      <c r="AA160" s="402"/>
      <c r="AB160" s="420"/>
    </row>
    <row r="161" spans="1:28" ht="14.65" customHeight="1" x14ac:dyDescent="0.25">
      <c r="A161" s="16">
        <v>3577</v>
      </c>
      <c r="B161" s="16" t="s">
        <v>296</v>
      </c>
      <c r="C161" s="16" t="s">
        <v>297</v>
      </c>
      <c r="D161" s="16" t="s">
        <v>55</v>
      </c>
      <c r="E161" s="16" t="s">
        <v>50</v>
      </c>
      <c r="F161" s="17" t="s">
        <v>46</v>
      </c>
      <c r="G161" s="17" t="s">
        <v>46</v>
      </c>
      <c r="H161" s="17" t="s">
        <v>49</v>
      </c>
      <c r="I161" s="17" t="s">
        <v>49</v>
      </c>
      <c r="J161" s="17">
        <v>30</v>
      </c>
      <c r="K161" s="17">
        <v>0</v>
      </c>
      <c r="L161" s="17">
        <v>0</v>
      </c>
      <c r="M161" s="17">
        <v>8</v>
      </c>
      <c r="N161" s="17">
        <v>0</v>
      </c>
      <c r="O161" s="17">
        <v>31</v>
      </c>
      <c r="P161" s="23">
        <v>473</v>
      </c>
      <c r="Q161" s="23">
        <v>503</v>
      </c>
      <c r="R161" s="23">
        <v>542</v>
      </c>
      <c r="S161" s="17" t="s">
        <v>19</v>
      </c>
      <c r="T161" s="17" t="str">
        <f>IF(ISERROR(VLOOKUP(B:B,'Shared Sites 2-18'!$A$2:$P$98,3,FALSE)),"",VLOOKUP(B:B,'Shared Sites 2-18'!$A$2:$P$98,3,FALSE))</f>
        <v/>
      </c>
      <c r="U161" s="17" t="str">
        <f>IF(ISERROR(VLOOKUP(B:B,'Shared Sites 2-18'!$A$2:$P$98,4,FALSE)),"",VLOOKUP(B:B,'Shared Sites 2-18'!$A$2:$P$98,4,FALSE))</f>
        <v/>
      </c>
      <c r="V161" s="17" t="str">
        <f>IF(ISERROR(VLOOKUP(B:B,'Shared Sites 2-18'!$A$2:$P$98,5,FALSE)),"",VLOOKUP(B:B,'Shared Sites 2-18'!$A$2:$P$98,5,FALSE))</f>
        <v/>
      </c>
      <c r="W161" s="17" t="str">
        <f>IF(ISERROR(VLOOKUP(B:B,'Shared Sites 2-18'!$A$2:$P$98,15,FALSE)),"",VLOOKUP(B:B,'Shared Sites 2-18'!$A$2:$P$98,15,FALSE))</f>
        <v/>
      </c>
      <c r="Y161" s="17" t="str">
        <f t="shared" si="3"/>
        <v>6034</v>
      </c>
      <c r="Z161" s="17">
        <v>6034</v>
      </c>
      <c r="AA161" s="402"/>
      <c r="AB161" s="420"/>
    </row>
    <row r="162" spans="1:28" ht="14.65" customHeight="1" x14ac:dyDescent="0.25">
      <c r="A162" s="16">
        <v>3589</v>
      </c>
      <c r="B162" s="16" t="s">
        <v>298</v>
      </c>
      <c r="C162" s="16" t="s">
        <v>299</v>
      </c>
      <c r="D162" s="16" t="s">
        <v>55</v>
      </c>
      <c r="E162" s="16" t="s">
        <v>80</v>
      </c>
      <c r="F162" s="17" t="s">
        <v>46</v>
      </c>
      <c r="G162" s="17" t="s">
        <v>46</v>
      </c>
      <c r="H162" s="17" t="s">
        <v>47</v>
      </c>
      <c r="I162" s="17" t="s">
        <v>47</v>
      </c>
      <c r="J162" s="17">
        <v>39</v>
      </c>
      <c r="K162" s="17">
        <v>0</v>
      </c>
      <c r="L162" s="17">
        <v>0</v>
      </c>
      <c r="M162" s="17">
        <v>0</v>
      </c>
      <c r="N162" s="17">
        <v>0</v>
      </c>
      <c r="O162" s="17">
        <v>0</v>
      </c>
      <c r="P162" s="23">
        <v>357</v>
      </c>
      <c r="Q162" s="23">
        <v>396</v>
      </c>
      <c r="R162" s="23">
        <v>396</v>
      </c>
      <c r="S162" s="17" t="s">
        <v>19</v>
      </c>
      <c r="T162" s="17" t="str">
        <f>IF(ISERROR(VLOOKUP(B:B,'Shared Sites 2-18'!$A$2:$P$98,3,FALSE)),"",VLOOKUP(B:B,'Shared Sites 2-18'!$A$2:$P$98,3,FALSE))</f>
        <v/>
      </c>
      <c r="U162" s="17" t="str">
        <f>IF(ISERROR(VLOOKUP(B:B,'Shared Sites 2-18'!$A$2:$P$98,4,FALSE)),"",VLOOKUP(B:B,'Shared Sites 2-18'!$A$2:$P$98,4,FALSE))</f>
        <v/>
      </c>
      <c r="V162" s="17" t="str">
        <f>IF(ISERROR(VLOOKUP(B:B,'Shared Sites 2-18'!$A$2:$P$98,5,FALSE)),"",VLOOKUP(B:B,'Shared Sites 2-18'!$A$2:$P$98,5,FALSE))</f>
        <v/>
      </c>
      <c r="W162" s="17" t="str">
        <f>IF(ISERROR(VLOOKUP(B:B,'Shared Sites 2-18'!$A$2:$P$98,15,FALSE)),"",VLOOKUP(B:B,'Shared Sites 2-18'!$A$2:$P$98,15,FALSE))</f>
        <v/>
      </c>
      <c r="Y162" s="17" t="str">
        <f t="shared" si="3"/>
        <v>6034</v>
      </c>
      <c r="Z162" s="17">
        <v>6034</v>
      </c>
      <c r="AA162" s="402"/>
      <c r="AB162" s="420"/>
    </row>
    <row r="163" spans="1:28" ht="14.65" customHeight="1" x14ac:dyDescent="0.25">
      <c r="A163" s="16">
        <v>3610</v>
      </c>
      <c r="B163" s="16" t="s">
        <v>300</v>
      </c>
      <c r="C163" s="16" t="s">
        <v>1482</v>
      </c>
      <c r="D163" s="16" t="s">
        <v>55</v>
      </c>
      <c r="E163" s="16" t="s">
        <v>50</v>
      </c>
      <c r="F163" s="17" t="s">
        <v>102</v>
      </c>
      <c r="G163" s="17" t="s">
        <v>46</v>
      </c>
      <c r="H163" s="17" t="s">
        <v>47</v>
      </c>
      <c r="I163" s="17" t="s">
        <v>47</v>
      </c>
      <c r="J163" s="17">
        <v>0</v>
      </c>
      <c r="K163" s="17">
        <v>0</v>
      </c>
      <c r="L163" s="17">
        <v>0</v>
      </c>
      <c r="M163" s="17">
        <v>0</v>
      </c>
      <c r="N163" s="17">
        <v>0</v>
      </c>
      <c r="O163" s="17">
        <v>0</v>
      </c>
      <c r="P163" s="23">
        <v>266</v>
      </c>
      <c r="Q163" s="23">
        <v>266</v>
      </c>
      <c r="R163" s="23">
        <v>266</v>
      </c>
      <c r="S163" s="17" t="s">
        <v>19</v>
      </c>
      <c r="T163" s="17" t="str">
        <f>IF(ISERROR(VLOOKUP(B:B,'Shared Sites 2-18'!$A$2:$P$98,3,FALSE)),"",VLOOKUP(B:B,'Shared Sites 2-18'!$A$2:$P$98,3,FALSE))</f>
        <v/>
      </c>
      <c r="U163" s="17" t="str">
        <f>IF(ISERROR(VLOOKUP(B:B,'Shared Sites 2-18'!$A$2:$P$98,4,FALSE)),"",VLOOKUP(B:B,'Shared Sites 2-18'!$A$2:$P$98,4,FALSE))</f>
        <v/>
      </c>
      <c r="V163" s="17" t="str">
        <f>IF(ISERROR(VLOOKUP(B:B,'Shared Sites 2-18'!$A$2:$P$98,5,FALSE)),"",VLOOKUP(B:B,'Shared Sites 2-18'!$A$2:$P$98,5,FALSE))</f>
        <v/>
      </c>
      <c r="W163" s="17" t="str">
        <f>IF(ISERROR(VLOOKUP(B:B,'Shared Sites 2-18'!$A$2:$P$98,15,FALSE)),"",VLOOKUP(B:B,'Shared Sites 2-18'!$A$2:$P$98,15,FALSE))</f>
        <v/>
      </c>
      <c r="Y163" s="17" t="str">
        <f t="shared" si="3"/>
        <v>6034</v>
      </c>
      <c r="Z163" s="17">
        <v>6034</v>
      </c>
      <c r="AA163" s="402"/>
      <c r="AB163" s="420"/>
    </row>
    <row r="164" spans="1:28" ht="14.65" customHeight="1" x14ac:dyDescent="0.25">
      <c r="A164" s="16">
        <v>3616</v>
      </c>
      <c r="B164" s="16" t="s">
        <v>301</v>
      </c>
      <c r="C164" s="16" t="s">
        <v>1483</v>
      </c>
      <c r="D164" s="16" t="s">
        <v>55</v>
      </c>
      <c r="E164" s="16" t="s">
        <v>80</v>
      </c>
      <c r="F164" s="17" t="s">
        <v>102</v>
      </c>
      <c r="G164" s="17" t="s">
        <v>46</v>
      </c>
      <c r="H164" s="17" t="s">
        <v>47</v>
      </c>
      <c r="I164" s="17" t="s">
        <v>47</v>
      </c>
      <c r="J164" s="17">
        <v>9</v>
      </c>
      <c r="K164" s="17">
        <v>0</v>
      </c>
      <c r="L164" s="17">
        <v>0</v>
      </c>
      <c r="M164" s="17">
        <v>0</v>
      </c>
      <c r="N164" s="17">
        <v>0</v>
      </c>
      <c r="O164" s="17">
        <v>0</v>
      </c>
      <c r="P164" s="23">
        <v>544</v>
      </c>
      <c r="Q164" s="23">
        <v>553</v>
      </c>
      <c r="R164" s="23">
        <v>553</v>
      </c>
      <c r="S164" s="17" t="s">
        <v>19</v>
      </c>
      <c r="T164" s="17" t="str">
        <f>IF(ISERROR(VLOOKUP(B:B,'Shared Sites 2-18'!$A$2:$P$98,3,FALSE)),"",VLOOKUP(B:B,'Shared Sites 2-18'!$A$2:$P$98,3,FALSE))</f>
        <v/>
      </c>
      <c r="U164" s="17" t="str">
        <f>IF(ISERROR(VLOOKUP(B:B,'Shared Sites 2-18'!$A$2:$P$98,4,FALSE)),"",VLOOKUP(B:B,'Shared Sites 2-18'!$A$2:$P$98,4,FALSE))</f>
        <v/>
      </c>
      <c r="V164" s="17" t="str">
        <f>IF(ISERROR(VLOOKUP(B:B,'Shared Sites 2-18'!$A$2:$P$98,5,FALSE)),"",VLOOKUP(B:B,'Shared Sites 2-18'!$A$2:$P$98,5,FALSE))</f>
        <v/>
      </c>
      <c r="W164" s="17" t="str">
        <f>IF(ISERROR(VLOOKUP(B:B,'Shared Sites 2-18'!$A$2:$P$98,15,FALSE)),"",VLOOKUP(B:B,'Shared Sites 2-18'!$A$2:$P$98,15,FALSE))</f>
        <v/>
      </c>
      <c r="Y164" s="17" t="str">
        <f t="shared" si="3"/>
        <v>6034</v>
      </c>
      <c r="Z164" s="17">
        <v>6034</v>
      </c>
      <c r="AA164" s="402"/>
      <c r="AB164" s="420"/>
    </row>
    <row r="165" spans="1:28" ht="14.65" customHeight="1" x14ac:dyDescent="0.25">
      <c r="A165" s="16">
        <v>3630</v>
      </c>
      <c r="B165" s="16" t="s">
        <v>302</v>
      </c>
      <c r="C165" s="16" t="s">
        <v>303</v>
      </c>
      <c r="D165" s="16" t="s">
        <v>55</v>
      </c>
      <c r="E165" s="16" t="s">
        <v>80</v>
      </c>
      <c r="F165" s="17" t="s">
        <v>46</v>
      </c>
      <c r="G165" s="17" t="s">
        <v>46</v>
      </c>
      <c r="H165" s="17" t="s">
        <v>49</v>
      </c>
      <c r="I165" s="17" t="s">
        <v>49</v>
      </c>
      <c r="J165" s="17">
        <v>36</v>
      </c>
      <c r="K165" s="17">
        <v>0</v>
      </c>
      <c r="L165" s="17">
        <v>0</v>
      </c>
      <c r="M165" s="17">
        <v>15</v>
      </c>
      <c r="N165" s="17">
        <v>0</v>
      </c>
      <c r="O165" s="17">
        <v>19</v>
      </c>
      <c r="P165" s="23">
        <v>646</v>
      </c>
      <c r="Q165" s="23">
        <v>682</v>
      </c>
      <c r="R165" s="23">
        <v>716</v>
      </c>
      <c r="S165" s="17" t="s">
        <v>19</v>
      </c>
      <c r="T165" s="17" t="str">
        <f>IF(ISERROR(VLOOKUP(B:B,'Shared Sites 2-18'!$A$2:$P$98,3,FALSE)),"",VLOOKUP(B:B,'Shared Sites 2-18'!$A$2:$P$98,3,FALSE))</f>
        <v/>
      </c>
      <c r="U165" s="17" t="str">
        <f>IF(ISERROR(VLOOKUP(B:B,'Shared Sites 2-18'!$A$2:$P$98,4,FALSE)),"",VLOOKUP(B:B,'Shared Sites 2-18'!$A$2:$P$98,4,FALSE))</f>
        <v/>
      </c>
      <c r="V165" s="17" t="str">
        <f>IF(ISERROR(VLOOKUP(B:B,'Shared Sites 2-18'!$A$2:$P$98,5,FALSE)),"",VLOOKUP(B:B,'Shared Sites 2-18'!$A$2:$P$98,5,FALSE))</f>
        <v/>
      </c>
      <c r="W165" s="17" t="str">
        <f>IF(ISERROR(VLOOKUP(B:B,'Shared Sites 2-18'!$A$2:$P$98,15,FALSE)),"",VLOOKUP(B:B,'Shared Sites 2-18'!$A$2:$P$98,15,FALSE))</f>
        <v/>
      </c>
      <c r="Y165" s="17" t="str">
        <f t="shared" si="3"/>
        <v>6034</v>
      </c>
      <c r="Z165" s="17">
        <v>6034</v>
      </c>
      <c r="AA165" s="402"/>
      <c r="AB165" s="420"/>
    </row>
    <row r="166" spans="1:28" ht="14.65" customHeight="1" x14ac:dyDescent="0.25">
      <c r="A166" s="16">
        <v>3640</v>
      </c>
      <c r="B166" s="16" t="s">
        <v>304</v>
      </c>
      <c r="C166" s="16" t="s">
        <v>1484</v>
      </c>
      <c r="D166" s="16" t="s">
        <v>55</v>
      </c>
      <c r="E166" s="16" t="s">
        <v>50</v>
      </c>
      <c r="F166" s="17" t="s">
        <v>46</v>
      </c>
      <c r="G166" s="17" t="s">
        <v>46</v>
      </c>
      <c r="H166" s="17" t="s">
        <v>48</v>
      </c>
      <c r="I166" s="17" t="s">
        <v>48</v>
      </c>
      <c r="J166" s="17">
        <v>30</v>
      </c>
      <c r="K166" s="17">
        <v>0</v>
      </c>
      <c r="L166" s="17">
        <v>0</v>
      </c>
      <c r="M166" s="17">
        <v>0</v>
      </c>
      <c r="N166" s="17">
        <v>0</v>
      </c>
      <c r="O166" s="17">
        <v>22</v>
      </c>
      <c r="P166" s="23">
        <v>471</v>
      </c>
      <c r="Q166" s="23">
        <v>501</v>
      </c>
      <c r="R166" s="23">
        <v>523</v>
      </c>
      <c r="S166" s="17" t="s">
        <v>19</v>
      </c>
      <c r="T166" s="17" t="str">
        <f>IF(ISERROR(VLOOKUP(B:B,'Shared Sites 2-18'!$A$2:$P$98,3,FALSE)),"",VLOOKUP(B:B,'Shared Sites 2-18'!$A$2:$P$98,3,FALSE))</f>
        <v/>
      </c>
      <c r="U166" s="17" t="str">
        <f>IF(ISERROR(VLOOKUP(B:B,'Shared Sites 2-18'!$A$2:$P$98,4,FALSE)),"",VLOOKUP(B:B,'Shared Sites 2-18'!$A$2:$P$98,4,FALSE))</f>
        <v/>
      </c>
      <c r="V166" s="17" t="str">
        <f>IF(ISERROR(VLOOKUP(B:B,'Shared Sites 2-18'!$A$2:$P$98,5,FALSE)),"",VLOOKUP(B:B,'Shared Sites 2-18'!$A$2:$P$98,5,FALSE))</f>
        <v/>
      </c>
      <c r="W166" s="17" t="str">
        <f>IF(ISERROR(VLOOKUP(B:B,'Shared Sites 2-18'!$A$2:$P$98,15,FALSE)),"",VLOOKUP(B:B,'Shared Sites 2-18'!$A$2:$P$98,15,FALSE))</f>
        <v/>
      </c>
      <c r="Y166" s="17" t="str">
        <f t="shared" si="3"/>
        <v>6034</v>
      </c>
      <c r="Z166" s="17">
        <v>6034</v>
      </c>
      <c r="AA166" s="402"/>
      <c r="AB166" s="420"/>
    </row>
    <row r="167" spans="1:28" ht="14.65" customHeight="1" x14ac:dyDescent="0.25">
      <c r="A167" s="16">
        <v>3671</v>
      </c>
      <c r="B167" s="16" t="s">
        <v>305</v>
      </c>
      <c r="C167" s="16" t="s">
        <v>1485</v>
      </c>
      <c r="D167" s="16" t="s">
        <v>55</v>
      </c>
      <c r="E167" s="16" t="s">
        <v>50</v>
      </c>
      <c r="F167" s="17" t="s">
        <v>46</v>
      </c>
      <c r="G167" s="17" t="s">
        <v>46</v>
      </c>
      <c r="H167" s="17" t="s">
        <v>52</v>
      </c>
      <c r="I167" s="17" t="s">
        <v>52</v>
      </c>
      <c r="J167" s="17">
        <v>29</v>
      </c>
      <c r="K167" s="17">
        <v>0</v>
      </c>
      <c r="L167" s="17">
        <v>0</v>
      </c>
      <c r="M167" s="17">
        <v>0</v>
      </c>
      <c r="N167" s="17">
        <v>0</v>
      </c>
      <c r="O167" s="17">
        <v>28</v>
      </c>
      <c r="P167" s="23">
        <v>679</v>
      </c>
      <c r="Q167" s="23">
        <v>708</v>
      </c>
      <c r="R167" s="23">
        <v>736</v>
      </c>
      <c r="S167" s="17" t="s">
        <v>19</v>
      </c>
      <c r="T167" s="17" t="str">
        <f>IF(ISERROR(VLOOKUP(B:B,'Shared Sites 2-18'!$A$2:$P$98,3,FALSE)),"",VLOOKUP(B:B,'Shared Sites 2-18'!$A$2:$P$98,3,FALSE))</f>
        <v/>
      </c>
      <c r="U167" s="17" t="str">
        <f>IF(ISERROR(VLOOKUP(B:B,'Shared Sites 2-18'!$A$2:$P$98,4,FALSE)),"",VLOOKUP(B:B,'Shared Sites 2-18'!$A$2:$P$98,4,FALSE))</f>
        <v/>
      </c>
      <c r="V167" s="17" t="str">
        <f>IF(ISERROR(VLOOKUP(B:B,'Shared Sites 2-18'!$A$2:$P$98,5,FALSE)),"",VLOOKUP(B:B,'Shared Sites 2-18'!$A$2:$P$98,5,FALSE))</f>
        <v/>
      </c>
      <c r="W167" s="17" t="str">
        <f>IF(ISERROR(VLOOKUP(B:B,'Shared Sites 2-18'!$A$2:$P$98,15,FALSE)),"",VLOOKUP(B:B,'Shared Sites 2-18'!$A$2:$P$98,15,FALSE))</f>
        <v/>
      </c>
      <c r="Y167" s="17" t="str">
        <f t="shared" si="3"/>
        <v>6034</v>
      </c>
      <c r="Z167" s="17">
        <v>6034</v>
      </c>
      <c r="AA167" s="402"/>
      <c r="AB167" s="420"/>
    </row>
    <row r="168" spans="1:28" ht="14.65" customHeight="1" x14ac:dyDescent="0.25">
      <c r="A168" s="16">
        <v>3699</v>
      </c>
      <c r="B168" s="16" t="s">
        <v>306</v>
      </c>
      <c r="C168" s="16" t="s">
        <v>1486</v>
      </c>
      <c r="D168" s="16" t="s">
        <v>55</v>
      </c>
      <c r="E168" s="16" t="s">
        <v>50</v>
      </c>
      <c r="F168" s="17" t="s">
        <v>46</v>
      </c>
      <c r="G168" s="17" t="s">
        <v>46</v>
      </c>
      <c r="H168" s="17" t="s">
        <v>52</v>
      </c>
      <c r="I168" s="17" t="s">
        <v>52</v>
      </c>
      <c r="J168" s="17">
        <v>34</v>
      </c>
      <c r="K168" s="17">
        <v>0</v>
      </c>
      <c r="L168" s="17">
        <v>0</v>
      </c>
      <c r="M168" s="17">
        <v>7</v>
      </c>
      <c r="N168" s="17">
        <v>0</v>
      </c>
      <c r="O168" s="17">
        <v>22</v>
      </c>
      <c r="P168" s="23">
        <v>651</v>
      </c>
      <c r="Q168" s="23">
        <v>685</v>
      </c>
      <c r="R168" s="23">
        <v>714</v>
      </c>
      <c r="S168" s="17" t="s">
        <v>19</v>
      </c>
      <c r="T168" s="17" t="str">
        <f>IF(ISERROR(VLOOKUP(B:B,'Shared Sites 2-18'!$A$2:$P$98,3,FALSE)),"",VLOOKUP(B:B,'Shared Sites 2-18'!$A$2:$P$98,3,FALSE))</f>
        <v/>
      </c>
      <c r="U168" s="17" t="str">
        <f>IF(ISERROR(VLOOKUP(B:B,'Shared Sites 2-18'!$A$2:$P$98,4,FALSE)),"",VLOOKUP(B:B,'Shared Sites 2-18'!$A$2:$P$98,4,FALSE))</f>
        <v/>
      </c>
      <c r="V168" s="17" t="str">
        <f>IF(ISERROR(VLOOKUP(B:B,'Shared Sites 2-18'!$A$2:$P$98,5,FALSE)),"",VLOOKUP(B:B,'Shared Sites 2-18'!$A$2:$P$98,5,FALSE))</f>
        <v/>
      </c>
      <c r="W168" s="17" t="str">
        <f>IF(ISERROR(VLOOKUP(B:B,'Shared Sites 2-18'!$A$2:$P$98,15,FALSE)),"",VLOOKUP(B:B,'Shared Sites 2-18'!$A$2:$P$98,15,FALSE))</f>
        <v/>
      </c>
      <c r="Y168" s="17" t="str">
        <f t="shared" si="3"/>
        <v>6034</v>
      </c>
      <c r="Z168" s="17">
        <v>6034</v>
      </c>
      <c r="AA168" s="402"/>
      <c r="AB168" s="420"/>
    </row>
    <row r="169" spans="1:28" ht="14.65" customHeight="1" x14ac:dyDescent="0.25">
      <c r="A169" s="16">
        <v>3712</v>
      </c>
      <c r="B169" s="16" t="s">
        <v>307</v>
      </c>
      <c r="C169" s="16" t="s">
        <v>1487</v>
      </c>
      <c r="D169" s="16" t="s">
        <v>55</v>
      </c>
      <c r="E169" s="16" t="s">
        <v>50</v>
      </c>
      <c r="F169" s="17" t="s">
        <v>46</v>
      </c>
      <c r="G169" s="17" t="s">
        <v>46</v>
      </c>
      <c r="H169" s="17" t="s">
        <v>49</v>
      </c>
      <c r="I169" s="17" t="s">
        <v>49</v>
      </c>
      <c r="J169" s="17">
        <v>29</v>
      </c>
      <c r="K169" s="17">
        <v>0</v>
      </c>
      <c r="L169" s="17">
        <v>0</v>
      </c>
      <c r="M169" s="17">
        <v>0</v>
      </c>
      <c r="N169" s="17">
        <v>0</v>
      </c>
      <c r="O169" s="17">
        <v>23</v>
      </c>
      <c r="P169" s="23">
        <v>702</v>
      </c>
      <c r="Q169" s="23">
        <v>731</v>
      </c>
      <c r="R169" s="23">
        <v>754</v>
      </c>
      <c r="S169" s="17" t="s">
        <v>19</v>
      </c>
      <c r="T169" s="17" t="str">
        <f>IF(ISERROR(VLOOKUP(B:B,'Shared Sites 2-18'!$A$2:$P$98,3,FALSE)),"",VLOOKUP(B:B,'Shared Sites 2-18'!$A$2:$P$98,3,FALSE))</f>
        <v/>
      </c>
      <c r="U169" s="17" t="str">
        <f>IF(ISERROR(VLOOKUP(B:B,'Shared Sites 2-18'!$A$2:$P$98,4,FALSE)),"",VLOOKUP(B:B,'Shared Sites 2-18'!$A$2:$P$98,4,FALSE))</f>
        <v/>
      </c>
      <c r="V169" s="17" t="str">
        <f>IF(ISERROR(VLOOKUP(B:B,'Shared Sites 2-18'!$A$2:$P$98,5,FALSE)),"",VLOOKUP(B:B,'Shared Sites 2-18'!$A$2:$P$98,5,FALSE))</f>
        <v/>
      </c>
      <c r="W169" s="17" t="str">
        <f>IF(ISERROR(VLOOKUP(B:B,'Shared Sites 2-18'!$A$2:$P$98,15,FALSE)),"",VLOOKUP(B:B,'Shared Sites 2-18'!$A$2:$P$98,15,FALSE))</f>
        <v/>
      </c>
      <c r="Y169" s="17" t="str">
        <f t="shared" si="3"/>
        <v>6034</v>
      </c>
      <c r="Z169" s="17">
        <v>6034</v>
      </c>
      <c r="AA169" s="402"/>
      <c r="AB169" s="420"/>
    </row>
    <row r="170" spans="1:28" ht="14.65" customHeight="1" x14ac:dyDescent="0.25">
      <c r="A170" s="16">
        <v>3726</v>
      </c>
      <c r="B170" s="16" t="s">
        <v>308</v>
      </c>
      <c r="C170" s="16" t="s">
        <v>1488</v>
      </c>
      <c r="D170" s="16" t="s">
        <v>55</v>
      </c>
      <c r="E170" s="16" t="s">
        <v>80</v>
      </c>
      <c r="F170" s="17" t="s">
        <v>46</v>
      </c>
      <c r="G170" s="17" t="s">
        <v>46</v>
      </c>
      <c r="H170" s="17" t="s">
        <v>51</v>
      </c>
      <c r="I170" s="17" t="s">
        <v>51</v>
      </c>
      <c r="J170" s="17">
        <v>0</v>
      </c>
      <c r="K170" s="17">
        <v>0</v>
      </c>
      <c r="L170" s="17">
        <v>0</v>
      </c>
      <c r="M170" s="17">
        <v>0</v>
      </c>
      <c r="N170" s="17">
        <v>0</v>
      </c>
      <c r="O170" s="17">
        <v>0</v>
      </c>
      <c r="P170" s="23">
        <v>441</v>
      </c>
      <c r="Q170" s="23">
        <v>441</v>
      </c>
      <c r="R170" s="23">
        <v>441</v>
      </c>
      <c r="S170" s="17" t="s">
        <v>19</v>
      </c>
      <c r="T170" s="17" t="str">
        <f>IF(ISERROR(VLOOKUP(B:B,'Shared Sites 2-18'!$A$2:$P$98,3,FALSE)),"",VLOOKUP(B:B,'Shared Sites 2-18'!$A$2:$P$98,3,FALSE))</f>
        <v/>
      </c>
      <c r="U170" s="17" t="str">
        <f>IF(ISERROR(VLOOKUP(B:B,'Shared Sites 2-18'!$A$2:$P$98,4,FALSE)),"",VLOOKUP(B:B,'Shared Sites 2-18'!$A$2:$P$98,4,FALSE))</f>
        <v/>
      </c>
      <c r="V170" s="17" t="str">
        <f>IF(ISERROR(VLOOKUP(B:B,'Shared Sites 2-18'!$A$2:$P$98,5,FALSE)),"",VLOOKUP(B:B,'Shared Sites 2-18'!$A$2:$P$98,5,FALSE))</f>
        <v/>
      </c>
      <c r="W170" s="17" t="str">
        <f>IF(ISERROR(VLOOKUP(B:B,'Shared Sites 2-18'!$A$2:$P$98,15,FALSE)),"",VLOOKUP(B:B,'Shared Sites 2-18'!$A$2:$P$98,15,FALSE))</f>
        <v/>
      </c>
      <c r="Y170" s="17" t="str">
        <f t="shared" si="3"/>
        <v>6034</v>
      </c>
      <c r="Z170" s="17">
        <v>6034</v>
      </c>
      <c r="AA170" s="402"/>
      <c r="AB170" s="420"/>
    </row>
    <row r="171" spans="1:28" ht="14.65" customHeight="1" x14ac:dyDescent="0.25">
      <c r="A171" s="16">
        <v>3740</v>
      </c>
      <c r="B171" s="16" t="s">
        <v>309</v>
      </c>
      <c r="C171" s="16" t="s">
        <v>310</v>
      </c>
      <c r="D171" s="16" t="s">
        <v>55</v>
      </c>
      <c r="E171" s="16" t="s">
        <v>50</v>
      </c>
      <c r="F171" s="17" t="s">
        <v>46</v>
      </c>
      <c r="G171" s="17" t="s">
        <v>46</v>
      </c>
      <c r="H171" s="17" t="s">
        <v>52</v>
      </c>
      <c r="I171" s="17" t="s">
        <v>52</v>
      </c>
      <c r="J171" s="17">
        <v>52</v>
      </c>
      <c r="K171" s="17">
        <v>0</v>
      </c>
      <c r="L171" s="17">
        <v>0</v>
      </c>
      <c r="M171" s="17">
        <v>13</v>
      </c>
      <c r="N171" s="17">
        <v>0</v>
      </c>
      <c r="O171" s="17">
        <v>22</v>
      </c>
      <c r="P171" s="23">
        <v>401</v>
      </c>
      <c r="Q171" s="23">
        <v>453</v>
      </c>
      <c r="R171" s="23">
        <v>488</v>
      </c>
      <c r="S171" s="17" t="s">
        <v>19</v>
      </c>
      <c r="T171" s="17" t="str">
        <f>IF(ISERROR(VLOOKUP(B:B,'Shared Sites 2-18'!$A$2:$P$98,3,FALSE)),"",VLOOKUP(B:B,'Shared Sites 2-18'!$A$2:$P$98,3,FALSE))</f>
        <v/>
      </c>
      <c r="U171" s="17" t="str">
        <f>IF(ISERROR(VLOOKUP(B:B,'Shared Sites 2-18'!$A$2:$P$98,4,FALSE)),"",VLOOKUP(B:B,'Shared Sites 2-18'!$A$2:$P$98,4,FALSE))</f>
        <v/>
      </c>
      <c r="V171" s="17" t="str">
        <f>IF(ISERROR(VLOOKUP(B:B,'Shared Sites 2-18'!$A$2:$P$98,5,FALSE)),"",VLOOKUP(B:B,'Shared Sites 2-18'!$A$2:$P$98,5,FALSE))</f>
        <v/>
      </c>
      <c r="W171" s="17" t="str">
        <f>IF(ISERROR(VLOOKUP(B:B,'Shared Sites 2-18'!$A$2:$P$98,15,FALSE)),"",VLOOKUP(B:B,'Shared Sites 2-18'!$A$2:$P$98,15,FALSE))</f>
        <v/>
      </c>
      <c r="Y171" s="17" t="str">
        <f t="shared" si="3"/>
        <v>6034</v>
      </c>
      <c r="Z171" s="17">
        <v>6034</v>
      </c>
      <c r="AA171" s="402"/>
      <c r="AB171" s="420"/>
    </row>
    <row r="172" spans="1:28" ht="14.65" customHeight="1" x14ac:dyDescent="0.25">
      <c r="A172" s="16">
        <v>3753</v>
      </c>
      <c r="B172" s="16" t="s">
        <v>311</v>
      </c>
      <c r="C172" s="16" t="s">
        <v>312</v>
      </c>
      <c r="D172" s="16" t="s">
        <v>55</v>
      </c>
      <c r="E172" s="16" t="s">
        <v>50</v>
      </c>
      <c r="F172" s="17" t="s">
        <v>46</v>
      </c>
      <c r="G172" s="17" t="s">
        <v>46</v>
      </c>
      <c r="H172" s="17" t="s">
        <v>49</v>
      </c>
      <c r="I172" s="17" t="s">
        <v>49</v>
      </c>
      <c r="J172" s="17">
        <v>35</v>
      </c>
      <c r="K172" s="17">
        <v>0</v>
      </c>
      <c r="L172" s="17">
        <v>0</v>
      </c>
      <c r="M172" s="17">
        <v>16</v>
      </c>
      <c r="N172" s="17">
        <v>45</v>
      </c>
      <c r="O172" s="17">
        <v>19</v>
      </c>
      <c r="P172" s="23">
        <v>542</v>
      </c>
      <c r="Q172" s="23">
        <v>577</v>
      </c>
      <c r="R172" s="23">
        <v>657</v>
      </c>
      <c r="S172" s="17" t="s">
        <v>19</v>
      </c>
      <c r="T172" s="17" t="str">
        <f>IF(ISERROR(VLOOKUP(B:B,'Shared Sites 2-18'!$A$2:$P$98,3,FALSE)),"",VLOOKUP(B:B,'Shared Sites 2-18'!$A$2:$P$98,3,FALSE))</f>
        <v/>
      </c>
      <c r="U172" s="17" t="str">
        <f>IF(ISERROR(VLOOKUP(B:B,'Shared Sites 2-18'!$A$2:$P$98,4,FALSE)),"",VLOOKUP(B:B,'Shared Sites 2-18'!$A$2:$P$98,4,FALSE))</f>
        <v/>
      </c>
      <c r="V172" s="17" t="str">
        <f>IF(ISERROR(VLOOKUP(B:B,'Shared Sites 2-18'!$A$2:$P$98,5,FALSE)),"",VLOOKUP(B:B,'Shared Sites 2-18'!$A$2:$P$98,5,FALSE))</f>
        <v/>
      </c>
      <c r="W172" s="17" t="str">
        <f>IF(ISERROR(VLOOKUP(B:B,'Shared Sites 2-18'!$A$2:$P$98,15,FALSE)),"",VLOOKUP(B:B,'Shared Sites 2-18'!$A$2:$P$98,15,FALSE))</f>
        <v/>
      </c>
      <c r="Y172" s="17" t="str">
        <f t="shared" si="3"/>
        <v>6034</v>
      </c>
      <c r="Z172" s="17">
        <v>6034</v>
      </c>
      <c r="AA172" s="402"/>
      <c r="AB172" s="420"/>
    </row>
    <row r="173" spans="1:28" ht="14.65" customHeight="1" x14ac:dyDescent="0.25">
      <c r="A173" s="16">
        <v>3767</v>
      </c>
      <c r="B173" s="16" t="s">
        <v>313</v>
      </c>
      <c r="C173" s="16" t="s">
        <v>314</v>
      </c>
      <c r="D173" s="16" t="s">
        <v>55</v>
      </c>
      <c r="E173" s="16" t="s">
        <v>50</v>
      </c>
      <c r="F173" s="17" t="s">
        <v>46</v>
      </c>
      <c r="G173" s="17" t="s">
        <v>46</v>
      </c>
      <c r="H173" s="17" t="s">
        <v>48</v>
      </c>
      <c r="I173" s="17" t="s">
        <v>48</v>
      </c>
      <c r="J173" s="17">
        <v>24</v>
      </c>
      <c r="K173" s="17">
        <v>0</v>
      </c>
      <c r="L173" s="17">
        <v>0</v>
      </c>
      <c r="M173" s="17">
        <v>0</v>
      </c>
      <c r="N173" s="17">
        <v>0</v>
      </c>
      <c r="O173" s="17">
        <v>24</v>
      </c>
      <c r="P173" s="23">
        <v>459</v>
      </c>
      <c r="Q173" s="23">
        <v>483</v>
      </c>
      <c r="R173" s="23">
        <v>507</v>
      </c>
      <c r="S173" s="17" t="s">
        <v>19</v>
      </c>
      <c r="T173" s="17" t="str">
        <f>IF(ISERROR(VLOOKUP(B:B,'Shared Sites 2-18'!$A$2:$P$98,3,FALSE)),"",VLOOKUP(B:B,'Shared Sites 2-18'!$A$2:$P$98,3,FALSE))</f>
        <v/>
      </c>
      <c r="U173" s="17" t="str">
        <f>IF(ISERROR(VLOOKUP(B:B,'Shared Sites 2-18'!$A$2:$P$98,4,FALSE)),"",VLOOKUP(B:B,'Shared Sites 2-18'!$A$2:$P$98,4,FALSE))</f>
        <v/>
      </c>
      <c r="V173" s="17" t="str">
        <f>IF(ISERROR(VLOOKUP(B:B,'Shared Sites 2-18'!$A$2:$P$98,5,FALSE)),"",VLOOKUP(B:B,'Shared Sites 2-18'!$A$2:$P$98,5,FALSE))</f>
        <v/>
      </c>
      <c r="W173" s="17" t="str">
        <f>IF(ISERROR(VLOOKUP(B:B,'Shared Sites 2-18'!$A$2:$P$98,15,FALSE)),"",VLOOKUP(B:B,'Shared Sites 2-18'!$A$2:$P$98,15,FALSE))</f>
        <v/>
      </c>
      <c r="Y173" s="17" t="str">
        <f t="shared" si="3"/>
        <v>6034</v>
      </c>
      <c r="Z173" s="17">
        <v>6034</v>
      </c>
      <c r="AA173" s="402"/>
      <c r="AB173" s="420"/>
    </row>
    <row r="174" spans="1:28" ht="14.65" customHeight="1" x14ac:dyDescent="0.25">
      <c r="A174" s="16">
        <v>3781</v>
      </c>
      <c r="B174" s="16" t="s">
        <v>315</v>
      </c>
      <c r="C174" s="16" t="s">
        <v>316</v>
      </c>
      <c r="D174" s="16" t="s">
        <v>55</v>
      </c>
      <c r="E174" s="16" t="s">
        <v>50</v>
      </c>
      <c r="F174" s="17" t="s">
        <v>46</v>
      </c>
      <c r="G174" s="17" t="s">
        <v>46</v>
      </c>
      <c r="H174" s="17" t="s">
        <v>51</v>
      </c>
      <c r="I174" s="17" t="s">
        <v>51</v>
      </c>
      <c r="J174" s="17">
        <v>15</v>
      </c>
      <c r="K174" s="17">
        <v>0</v>
      </c>
      <c r="L174" s="17">
        <v>0</v>
      </c>
      <c r="M174" s="17">
        <v>0</v>
      </c>
      <c r="N174" s="17">
        <v>0</v>
      </c>
      <c r="O174" s="17">
        <v>20</v>
      </c>
      <c r="P174" s="23">
        <v>295</v>
      </c>
      <c r="Q174" s="23">
        <v>310</v>
      </c>
      <c r="R174" s="23">
        <v>330</v>
      </c>
      <c r="S174" s="17" t="s">
        <v>19</v>
      </c>
      <c r="T174" s="17" t="str">
        <f>IF(ISERROR(VLOOKUP(B:B,'Shared Sites 2-18'!$A$2:$P$98,3,FALSE)),"",VLOOKUP(B:B,'Shared Sites 2-18'!$A$2:$P$98,3,FALSE))</f>
        <v/>
      </c>
      <c r="U174" s="17" t="str">
        <f>IF(ISERROR(VLOOKUP(B:B,'Shared Sites 2-18'!$A$2:$P$98,4,FALSE)),"",VLOOKUP(B:B,'Shared Sites 2-18'!$A$2:$P$98,4,FALSE))</f>
        <v/>
      </c>
      <c r="V174" s="17" t="str">
        <f>IF(ISERROR(VLOOKUP(B:B,'Shared Sites 2-18'!$A$2:$P$98,5,FALSE)),"",VLOOKUP(B:B,'Shared Sites 2-18'!$A$2:$P$98,5,FALSE))</f>
        <v/>
      </c>
      <c r="W174" s="17" t="str">
        <f>IF(ISERROR(VLOOKUP(B:B,'Shared Sites 2-18'!$A$2:$P$98,15,FALSE)),"",VLOOKUP(B:B,'Shared Sites 2-18'!$A$2:$P$98,15,FALSE))</f>
        <v/>
      </c>
      <c r="Y174" s="17" t="str">
        <f t="shared" si="3"/>
        <v>6034</v>
      </c>
      <c r="Z174" s="17">
        <v>6034</v>
      </c>
      <c r="AA174" s="402"/>
      <c r="AB174" s="420"/>
    </row>
    <row r="175" spans="1:28" ht="14.65" customHeight="1" x14ac:dyDescent="0.25">
      <c r="A175" s="16">
        <v>3795</v>
      </c>
      <c r="B175" s="16" t="s">
        <v>317</v>
      </c>
      <c r="C175" s="16" t="s">
        <v>318</v>
      </c>
      <c r="D175" s="16" t="s">
        <v>55</v>
      </c>
      <c r="E175" s="16" t="s">
        <v>50</v>
      </c>
      <c r="F175" s="17" t="s">
        <v>46</v>
      </c>
      <c r="G175" s="17" t="s">
        <v>46</v>
      </c>
      <c r="H175" s="17" t="s">
        <v>51</v>
      </c>
      <c r="I175" s="17" t="s">
        <v>51</v>
      </c>
      <c r="J175" s="17">
        <v>23</v>
      </c>
      <c r="K175" s="17">
        <v>0</v>
      </c>
      <c r="L175" s="17">
        <v>0</v>
      </c>
      <c r="M175" s="17">
        <v>3</v>
      </c>
      <c r="N175" s="17">
        <v>0</v>
      </c>
      <c r="O175" s="17">
        <v>14</v>
      </c>
      <c r="P175" s="23">
        <v>275</v>
      </c>
      <c r="Q175" s="23">
        <v>298</v>
      </c>
      <c r="R175" s="23">
        <v>315</v>
      </c>
      <c r="S175" s="17" t="s">
        <v>19</v>
      </c>
      <c r="T175" s="17" t="str">
        <f>IF(ISERROR(VLOOKUP(B:B,'Shared Sites 2-18'!$A$2:$P$98,3,FALSE)),"",VLOOKUP(B:B,'Shared Sites 2-18'!$A$2:$P$98,3,FALSE))</f>
        <v/>
      </c>
      <c r="U175" s="17" t="str">
        <f>IF(ISERROR(VLOOKUP(B:B,'Shared Sites 2-18'!$A$2:$P$98,4,FALSE)),"",VLOOKUP(B:B,'Shared Sites 2-18'!$A$2:$P$98,4,FALSE))</f>
        <v/>
      </c>
      <c r="V175" s="17" t="str">
        <f>IF(ISERROR(VLOOKUP(B:B,'Shared Sites 2-18'!$A$2:$P$98,5,FALSE)),"",VLOOKUP(B:B,'Shared Sites 2-18'!$A$2:$P$98,5,FALSE))</f>
        <v/>
      </c>
      <c r="W175" s="17" t="str">
        <f>IF(ISERROR(VLOOKUP(B:B,'Shared Sites 2-18'!$A$2:$P$98,15,FALSE)),"",VLOOKUP(B:B,'Shared Sites 2-18'!$A$2:$P$98,15,FALSE))</f>
        <v/>
      </c>
      <c r="Y175" s="17" t="str">
        <f t="shared" si="3"/>
        <v>6034</v>
      </c>
      <c r="Z175" s="17">
        <v>6034</v>
      </c>
      <c r="AA175" s="402"/>
      <c r="AB175" s="420"/>
    </row>
    <row r="176" spans="1:28" ht="14.65" customHeight="1" x14ac:dyDescent="0.25">
      <c r="A176" s="16">
        <v>3808</v>
      </c>
      <c r="B176" s="16" t="s">
        <v>319</v>
      </c>
      <c r="C176" s="16" t="s">
        <v>320</v>
      </c>
      <c r="D176" s="16" t="s">
        <v>55</v>
      </c>
      <c r="E176" s="16" t="s">
        <v>50</v>
      </c>
      <c r="F176" s="17" t="s">
        <v>46</v>
      </c>
      <c r="G176" s="17" t="s">
        <v>46</v>
      </c>
      <c r="H176" s="17" t="s">
        <v>51</v>
      </c>
      <c r="I176" s="17" t="s">
        <v>51</v>
      </c>
      <c r="J176" s="17">
        <v>51</v>
      </c>
      <c r="K176" s="17">
        <v>0</v>
      </c>
      <c r="L176" s="17">
        <v>0</v>
      </c>
      <c r="M176" s="17">
        <v>12</v>
      </c>
      <c r="N176" s="17">
        <v>0</v>
      </c>
      <c r="O176" s="17">
        <v>46</v>
      </c>
      <c r="P176" s="23">
        <v>744</v>
      </c>
      <c r="Q176" s="23">
        <v>795</v>
      </c>
      <c r="R176" s="23">
        <v>853</v>
      </c>
      <c r="S176" s="17" t="s">
        <v>19</v>
      </c>
      <c r="T176" s="17" t="str">
        <f>IF(ISERROR(VLOOKUP(B:B,'Shared Sites 2-18'!$A$2:$P$98,3,FALSE)),"",VLOOKUP(B:B,'Shared Sites 2-18'!$A$2:$P$98,3,FALSE))</f>
        <v/>
      </c>
      <c r="U176" s="17" t="str">
        <f>IF(ISERROR(VLOOKUP(B:B,'Shared Sites 2-18'!$A$2:$P$98,4,FALSE)),"",VLOOKUP(B:B,'Shared Sites 2-18'!$A$2:$P$98,4,FALSE))</f>
        <v/>
      </c>
      <c r="V176" s="17" t="str">
        <f>IF(ISERROR(VLOOKUP(B:B,'Shared Sites 2-18'!$A$2:$P$98,5,FALSE)),"",VLOOKUP(B:B,'Shared Sites 2-18'!$A$2:$P$98,5,FALSE))</f>
        <v/>
      </c>
      <c r="W176" s="17" t="str">
        <f>IF(ISERROR(VLOOKUP(B:B,'Shared Sites 2-18'!$A$2:$P$98,15,FALSE)),"",VLOOKUP(B:B,'Shared Sites 2-18'!$A$2:$P$98,15,FALSE))</f>
        <v/>
      </c>
      <c r="Y176" s="17" t="str">
        <f t="shared" ref="Y176:Y239" si="4">IF(S176="Elem","6034",IF(S176="Middle","9654",IF(S176="Senior","12068","")))</f>
        <v>6034</v>
      </c>
      <c r="Z176" s="17">
        <v>6034</v>
      </c>
      <c r="AA176" s="402"/>
      <c r="AB176" s="420"/>
    </row>
    <row r="177" spans="1:28" ht="14.65" customHeight="1" x14ac:dyDescent="0.25">
      <c r="A177" s="16">
        <v>3822</v>
      </c>
      <c r="B177" s="16" t="s">
        <v>321</v>
      </c>
      <c r="C177" s="16" t="s">
        <v>1489</v>
      </c>
      <c r="D177" s="16" t="s">
        <v>55</v>
      </c>
      <c r="E177" s="16" t="s">
        <v>50</v>
      </c>
      <c r="F177" s="17" t="s">
        <v>46</v>
      </c>
      <c r="G177" s="17" t="s">
        <v>46</v>
      </c>
      <c r="H177" s="17" t="s">
        <v>48</v>
      </c>
      <c r="I177" s="17" t="s">
        <v>48</v>
      </c>
      <c r="J177" s="17">
        <v>15</v>
      </c>
      <c r="K177" s="17">
        <v>0</v>
      </c>
      <c r="L177" s="17">
        <v>0</v>
      </c>
      <c r="M177" s="17">
        <v>4</v>
      </c>
      <c r="N177" s="17">
        <v>0</v>
      </c>
      <c r="O177" s="17">
        <v>0</v>
      </c>
      <c r="P177" s="23">
        <v>473</v>
      </c>
      <c r="Q177" s="23">
        <v>488</v>
      </c>
      <c r="R177" s="23">
        <v>492</v>
      </c>
      <c r="S177" s="17" t="s">
        <v>19</v>
      </c>
      <c r="T177" s="17" t="str">
        <f>IF(ISERROR(VLOOKUP(B:B,'Shared Sites 2-18'!$A$2:$P$98,3,FALSE)),"",VLOOKUP(B:B,'Shared Sites 2-18'!$A$2:$P$98,3,FALSE))</f>
        <v/>
      </c>
      <c r="U177" s="17" t="str">
        <f>IF(ISERROR(VLOOKUP(B:B,'Shared Sites 2-18'!$A$2:$P$98,4,FALSE)),"",VLOOKUP(B:B,'Shared Sites 2-18'!$A$2:$P$98,4,FALSE))</f>
        <v/>
      </c>
      <c r="V177" s="17" t="str">
        <f>IF(ISERROR(VLOOKUP(B:B,'Shared Sites 2-18'!$A$2:$P$98,5,FALSE)),"",VLOOKUP(B:B,'Shared Sites 2-18'!$A$2:$P$98,5,FALSE))</f>
        <v/>
      </c>
      <c r="W177" s="17" t="str">
        <f>IF(ISERROR(VLOOKUP(B:B,'Shared Sites 2-18'!$A$2:$P$98,15,FALSE)),"",VLOOKUP(B:B,'Shared Sites 2-18'!$A$2:$P$98,15,FALSE))</f>
        <v/>
      </c>
      <c r="Y177" s="17" t="str">
        <f t="shared" si="4"/>
        <v>6034</v>
      </c>
      <c r="Z177" s="17">
        <v>6034</v>
      </c>
      <c r="AA177" s="402"/>
      <c r="AB177" s="420"/>
    </row>
    <row r="178" spans="1:28" ht="14.65" customHeight="1" x14ac:dyDescent="0.25">
      <c r="A178" s="16">
        <v>3829</v>
      </c>
      <c r="B178" s="16" t="s">
        <v>322</v>
      </c>
      <c r="C178" s="16" t="s">
        <v>323</v>
      </c>
      <c r="D178" s="16" t="s">
        <v>55</v>
      </c>
      <c r="E178" s="16" t="s">
        <v>50</v>
      </c>
      <c r="F178" s="17" t="s">
        <v>46</v>
      </c>
      <c r="G178" s="17" t="s">
        <v>46</v>
      </c>
      <c r="H178" s="17" t="s">
        <v>49</v>
      </c>
      <c r="I178" s="17" t="s">
        <v>49</v>
      </c>
      <c r="J178" s="17">
        <v>21</v>
      </c>
      <c r="K178" s="17">
        <v>0</v>
      </c>
      <c r="L178" s="17">
        <v>0</v>
      </c>
      <c r="M178" s="17">
        <v>35</v>
      </c>
      <c r="N178" s="17">
        <v>0</v>
      </c>
      <c r="O178" s="17">
        <v>16</v>
      </c>
      <c r="P178" s="23">
        <v>422</v>
      </c>
      <c r="Q178" s="23">
        <v>443</v>
      </c>
      <c r="R178" s="23">
        <v>494</v>
      </c>
      <c r="S178" s="17" t="s">
        <v>19</v>
      </c>
      <c r="T178" s="17" t="str">
        <f>IF(ISERROR(VLOOKUP(B:B,'Shared Sites 2-18'!$A$2:$P$98,3,FALSE)),"",VLOOKUP(B:B,'Shared Sites 2-18'!$A$2:$P$98,3,FALSE))</f>
        <v/>
      </c>
      <c r="U178" s="17" t="str">
        <f>IF(ISERROR(VLOOKUP(B:B,'Shared Sites 2-18'!$A$2:$P$98,4,FALSE)),"",VLOOKUP(B:B,'Shared Sites 2-18'!$A$2:$P$98,4,FALSE))</f>
        <v/>
      </c>
      <c r="V178" s="17" t="str">
        <f>IF(ISERROR(VLOOKUP(B:B,'Shared Sites 2-18'!$A$2:$P$98,5,FALSE)),"",VLOOKUP(B:B,'Shared Sites 2-18'!$A$2:$P$98,5,FALSE))</f>
        <v/>
      </c>
      <c r="W178" s="17" t="str">
        <f>IF(ISERROR(VLOOKUP(B:B,'Shared Sites 2-18'!$A$2:$P$98,15,FALSE)),"",VLOOKUP(B:B,'Shared Sites 2-18'!$A$2:$P$98,15,FALSE))</f>
        <v/>
      </c>
      <c r="Y178" s="17" t="str">
        <f t="shared" si="4"/>
        <v>6034</v>
      </c>
      <c r="Z178" s="17">
        <v>6034</v>
      </c>
      <c r="AA178" s="402"/>
      <c r="AB178" s="420"/>
    </row>
    <row r="179" spans="1:28" ht="14.65" customHeight="1" x14ac:dyDescent="0.25">
      <c r="A179" s="16">
        <v>3836</v>
      </c>
      <c r="B179" s="16" t="s">
        <v>324</v>
      </c>
      <c r="C179" s="16" t="s">
        <v>325</v>
      </c>
      <c r="D179" s="16" t="s">
        <v>55</v>
      </c>
      <c r="E179" s="16" t="s">
        <v>50</v>
      </c>
      <c r="F179" s="17" t="s">
        <v>46</v>
      </c>
      <c r="G179" s="17" t="s">
        <v>46</v>
      </c>
      <c r="H179" s="17" t="s">
        <v>52</v>
      </c>
      <c r="I179" s="17" t="s">
        <v>52</v>
      </c>
      <c r="J179" s="17">
        <v>27</v>
      </c>
      <c r="K179" s="17">
        <v>0</v>
      </c>
      <c r="L179" s="17">
        <v>0</v>
      </c>
      <c r="M179" s="17">
        <v>0</v>
      </c>
      <c r="N179" s="17">
        <v>26</v>
      </c>
      <c r="O179" s="17">
        <v>13</v>
      </c>
      <c r="P179" s="23">
        <v>482</v>
      </c>
      <c r="Q179" s="23">
        <v>509</v>
      </c>
      <c r="R179" s="23">
        <v>548</v>
      </c>
      <c r="S179" s="17" t="s">
        <v>19</v>
      </c>
      <c r="T179" s="17" t="str">
        <f>IF(ISERROR(VLOOKUP(B:B,'Shared Sites 2-18'!$A$2:$P$98,3,FALSE)),"",VLOOKUP(B:B,'Shared Sites 2-18'!$A$2:$P$98,3,FALSE))</f>
        <v/>
      </c>
      <c r="U179" s="17" t="str">
        <f>IF(ISERROR(VLOOKUP(B:B,'Shared Sites 2-18'!$A$2:$P$98,4,FALSE)),"",VLOOKUP(B:B,'Shared Sites 2-18'!$A$2:$P$98,4,FALSE))</f>
        <v/>
      </c>
      <c r="V179" s="17" t="str">
        <f>IF(ISERROR(VLOOKUP(B:B,'Shared Sites 2-18'!$A$2:$P$98,5,FALSE)),"",VLOOKUP(B:B,'Shared Sites 2-18'!$A$2:$P$98,5,FALSE))</f>
        <v/>
      </c>
      <c r="W179" s="17" t="str">
        <f>IF(ISERROR(VLOOKUP(B:B,'Shared Sites 2-18'!$A$2:$P$98,15,FALSE)),"",VLOOKUP(B:B,'Shared Sites 2-18'!$A$2:$P$98,15,FALSE))</f>
        <v/>
      </c>
      <c r="Y179" s="17" t="str">
        <f t="shared" si="4"/>
        <v>6034</v>
      </c>
      <c r="Z179" s="17">
        <v>6034</v>
      </c>
      <c r="AA179" s="402"/>
      <c r="AB179" s="420"/>
    </row>
    <row r="180" spans="1:28" ht="14.65" customHeight="1" x14ac:dyDescent="0.25">
      <c r="A180" s="16">
        <v>3849</v>
      </c>
      <c r="B180" s="16" t="s">
        <v>326</v>
      </c>
      <c r="C180" s="16" t="s">
        <v>1490</v>
      </c>
      <c r="D180" s="16" t="s">
        <v>55</v>
      </c>
      <c r="E180" s="16" t="s">
        <v>50</v>
      </c>
      <c r="F180" s="17" t="s">
        <v>46</v>
      </c>
      <c r="G180" s="17" t="s">
        <v>46</v>
      </c>
      <c r="H180" s="17" t="s">
        <v>52</v>
      </c>
      <c r="I180" s="17" t="s">
        <v>52</v>
      </c>
      <c r="J180" s="17">
        <v>31</v>
      </c>
      <c r="K180" s="17">
        <v>0</v>
      </c>
      <c r="L180" s="17">
        <v>0</v>
      </c>
      <c r="M180" s="17">
        <v>17</v>
      </c>
      <c r="N180" s="17">
        <v>0</v>
      </c>
      <c r="O180" s="17">
        <v>20</v>
      </c>
      <c r="P180" s="23">
        <v>455</v>
      </c>
      <c r="Q180" s="23">
        <v>486</v>
      </c>
      <c r="R180" s="23">
        <v>523</v>
      </c>
      <c r="S180" s="17" t="s">
        <v>19</v>
      </c>
      <c r="T180" s="17" t="str">
        <f>IF(ISERROR(VLOOKUP(B:B,'Shared Sites 2-18'!$A$2:$P$98,3,FALSE)),"",VLOOKUP(B:B,'Shared Sites 2-18'!$A$2:$P$98,3,FALSE))</f>
        <v/>
      </c>
      <c r="U180" s="17" t="str">
        <f>IF(ISERROR(VLOOKUP(B:B,'Shared Sites 2-18'!$A$2:$P$98,4,FALSE)),"",VLOOKUP(B:B,'Shared Sites 2-18'!$A$2:$P$98,4,FALSE))</f>
        <v/>
      </c>
      <c r="V180" s="17" t="str">
        <f>IF(ISERROR(VLOOKUP(B:B,'Shared Sites 2-18'!$A$2:$P$98,5,FALSE)),"",VLOOKUP(B:B,'Shared Sites 2-18'!$A$2:$P$98,5,FALSE))</f>
        <v/>
      </c>
      <c r="W180" s="17" t="str">
        <f>IF(ISERROR(VLOOKUP(B:B,'Shared Sites 2-18'!$A$2:$P$98,15,FALSE)),"",VLOOKUP(B:B,'Shared Sites 2-18'!$A$2:$P$98,15,FALSE))</f>
        <v/>
      </c>
      <c r="Y180" s="17" t="str">
        <f t="shared" si="4"/>
        <v>6034</v>
      </c>
      <c r="Z180" s="17">
        <v>6034</v>
      </c>
      <c r="AA180" s="402"/>
      <c r="AB180" s="420"/>
    </row>
    <row r="181" spans="1:28" ht="14.65" customHeight="1" x14ac:dyDescent="0.25">
      <c r="A181" s="16">
        <v>3877</v>
      </c>
      <c r="B181" s="16" t="s">
        <v>327</v>
      </c>
      <c r="C181" s="16" t="s">
        <v>328</v>
      </c>
      <c r="D181" s="16" t="s">
        <v>55</v>
      </c>
      <c r="E181" s="16" t="s">
        <v>50</v>
      </c>
      <c r="F181" s="17" t="s">
        <v>46</v>
      </c>
      <c r="G181" s="17" t="s">
        <v>46</v>
      </c>
      <c r="H181" s="17" t="s">
        <v>6</v>
      </c>
      <c r="I181" s="17" t="s">
        <v>6</v>
      </c>
      <c r="J181" s="17">
        <v>6</v>
      </c>
      <c r="K181" s="17">
        <v>0</v>
      </c>
      <c r="L181" s="17">
        <v>0</v>
      </c>
      <c r="M181" s="17">
        <v>0</v>
      </c>
      <c r="N181" s="17">
        <v>0</v>
      </c>
      <c r="O181" s="17">
        <v>24</v>
      </c>
      <c r="P181" s="23">
        <v>218</v>
      </c>
      <c r="Q181" s="23">
        <v>224</v>
      </c>
      <c r="R181" s="23">
        <v>248</v>
      </c>
      <c r="S181" s="17" t="s">
        <v>19</v>
      </c>
      <c r="T181" s="17" t="str">
        <f>IF(ISERROR(VLOOKUP(B:B,'Shared Sites 2-18'!$A$2:$P$98,3,FALSE)),"",VLOOKUP(B:B,'Shared Sites 2-18'!$A$2:$P$98,3,FALSE))</f>
        <v/>
      </c>
      <c r="U181" s="17" t="str">
        <f>IF(ISERROR(VLOOKUP(B:B,'Shared Sites 2-18'!$A$2:$P$98,4,FALSE)),"",VLOOKUP(B:B,'Shared Sites 2-18'!$A$2:$P$98,4,FALSE))</f>
        <v/>
      </c>
      <c r="V181" s="17" t="str">
        <f>IF(ISERROR(VLOOKUP(B:B,'Shared Sites 2-18'!$A$2:$P$98,5,FALSE)),"",VLOOKUP(B:B,'Shared Sites 2-18'!$A$2:$P$98,5,FALSE))</f>
        <v/>
      </c>
      <c r="W181" s="17" t="str">
        <f>IF(ISERROR(VLOOKUP(B:B,'Shared Sites 2-18'!$A$2:$P$98,15,FALSE)),"",VLOOKUP(B:B,'Shared Sites 2-18'!$A$2:$P$98,15,FALSE))</f>
        <v/>
      </c>
      <c r="Y181" s="17" t="str">
        <f t="shared" si="4"/>
        <v>6034</v>
      </c>
      <c r="Z181" s="17">
        <v>6034</v>
      </c>
      <c r="AA181" s="402"/>
      <c r="AB181" s="420"/>
    </row>
    <row r="182" spans="1:28" ht="14.65" customHeight="1" x14ac:dyDescent="0.25">
      <c r="A182" s="16">
        <v>3890</v>
      </c>
      <c r="B182" s="16" t="s">
        <v>329</v>
      </c>
      <c r="C182" s="16" t="s">
        <v>1491</v>
      </c>
      <c r="D182" s="16" t="s">
        <v>55</v>
      </c>
      <c r="E182" s="16" t="s">
        <v>50</v>
      </c>
      <c r="F182" s="17" t="s">
        <v>46</v>
      </c>
      <c r="G182" s="17" t="s">
        <v>46</v>
      </c>
      <c r="H182" s="17" t="s">
        <v>52</v>
      </c>
      <c r="I182" s="17" t="s">
        <v>52</v>
      </c>
      <c r="J182" s="17">
        <v>41</v>
      </c>
      <c r="K182" s="17">
        <v>0</v>
      </c>
      <c r="L182" s="17">
        <v>0</v>
      </c>
      <c r="M182" s="17">
        <v>22</v>
      </c>
      <c r="N182" s="17">
        <v>0</v>
      </c>
      <c r="O182" s="17">
        <v>24</v>
      </c>
      <c r="P182" s="23">
        <v>620</v>
      </c>
      <c r="Q182" s="23">
        <v>661</v>
      </c>
      <c r="R182" s="23">
        <v>707</v>
      </c>
      <c r="S182" s="17" t="s">
        <v>19</v>
      </c>
      <c r="T182" s="17" t="str">
        <f>IF(ISERROR(VLOOKUP(B:B,'Shared Sites 2-18'!$A$2:$P$98,3,FALSE)),"",VLOOKUP(B:B,'Shared Sites 2-18'!$A$2:$P$98,3,FALSE))</f>
        <v/>
      </c>
      <c r="U182" s="17" t="str">
        <f>IF(ISERROR(VLOOKUP(B:B,'Shared Sites 2-18'!$A$2:$P$98,4,FALSE)),"",VLOOKUP(B:B,'Shared Sites 2-18'!$A$2:$P$98,4,FALSE))</f>
        <v/>
      </c>
      <c r="V182" s="17" t="str">
        <f>IF(ISERROR(VLOOKUP(B:B,'Shared Sites 2-18'!$A$2:$P$98,5,FALSE)),"",VLOOKUP(B:B,'Shared Sites 2-18'!$A$2:$P$98,5,FALSE))</f>
        <v/>
      </c>
      <c r="W182" s="17" t="str">
        <f>IF(ISERROR(VLOOKUP(B:B,'Shared Sites 2-18'!$A$2:$P$98,15,FALSE)),"",VLOOKUP(B:B,'Shared Sites 2-18'!$A$2:$P$98,15,FALSE))</f>
        <v/>
      </c>
      <c r="Y182" s="17" t="str">
        <f t="shared" si="4"/>
        <v>6034</v>
      </c>
      <c r="Z182" s="17">
        <v>6034</v>
      </c>
      <c r="AA182" s="402"/>
      <c r="AB182" s="420"/>
    </row>
    <row r="183" spans="1:28" ht="14.65" customHeight="1" x14ac:dyDescent="0.25">
      <c r="A183" s="16">
        <v>3918</v>
      </c>
      <c r="B183" s="16" t="s">
        <v>330</v>
      </c>
      <c r="C183" s="16" t="s">
        <v>331</v>
      </c>
      <c r="D183" s="16" t="s">
        <v>55</v>
      </c>
      <c r="E183" s="16" t="s">
        <v>50</v>
      </c>
      <c r="F183" s="17" t="s">
        <v>46</v>
      </c>
      <c r="G183" s="17" t="s">
        <v>46</v>
      </c>
      <c r="H183" s="17" t="s">
        <v>52</v>
      </c>
      <c r="I183" s="17" t="s">
        <v>52</v>
      </c>
      <c r="J183" s="17">
        <v>72</v>
      </c>
      <c r="K183" s="17">
        <v>0</v>
      </c>
      <c r="L183" s="17">
        <v>0</v>
      </c>
      <c r="M183" s="17">
        <v>17</v>
      </c>
      <c r="N183" s="17">
        <v>0</v>
      </c>
      <c r="O183" s="17">
        <v>66</v>
      </c>
      <c r="P183" s="23">
        <v>921</v>
      </c>
      <c r="Q183" s="23">
        <v>993</v>
      </c>
      <c r="R183" s="23">
        <v>1076</v>
      </c>
      <c r="S183" s="17" t="s">
        <v>19</v>
      </c>
      <c r="T183" s="17" t="str">
        <f>IF(ISERROR(VLOOKUP(B:B,'Shared Sites 2-18'!$A$2:$P$98,3,FALSE)),"",VLOOKUP(B:B,'Shared Sites 2-18'!$A$2:$P$98,3,FALSE))</f>
        <v/>
      </c>
      <c r="U183" s="17" t="str">
        <f>IF(ISERROR(VLOOKUP(B:B,'Shared Sites 2-18'!$A$2:$P$98,4,FALSE)),"",VLOOKUP(B:B,'Shared Sites 2-18'!$A$2:$P$98,4,FALSE))</f>
        <v/>
      </c>
      <c r="V183" s="17" t="str">
        <f>IF(ISERROR(VLOOKUP(B:B,'Shared Sites 2-18'!$A$2:$P$98,5,FALSE)),"",VLOOKUP(B:B,'Shared Sites 2-18'!$A$2:$P$98,5,FALSE))</f>
        <v/>
      </c>
      <c r="W183" s="17" t="str">
        <f>IF(ISERROR(VLOOKUP(B:B,'Shared Sites 2-18'!$A$2:$P$98,15,FALSE)),"",VLOOKUP(B:B,'Shared Sites 2-18'!$A$2:$P$98,15,FALSE))</f>
        <v/>
      </c>
      <c r="Y183" s="17" t="str">
        <f t="shared" si="4"/>
        <v>6034</v>
      </c>
      <c r="Z183" s="17">
        <v>6034</v>
      </c>
      <c r="AA183" s="402"/>
      <c r="AB183" s="420"/>
    </row>
    <row r="184" spans="1:28" ht="14.65" customHeight="1" x14ac:dyDescent="0.25">
      <c r="A184" s="16">
        <v>3932</v>
      </c>
      <c r="B184" s="16" t="s">
        <v>332</v>
      </c>
      <c r="C184" s="16" t="s">
        <v>333</v>
      </c>
      <c r="D184" s="16" t="s">
        <v>55</v>
      </c>
      <c r="E184" s="16" t="s">
        <v>50</v>
      </c>
      <c r="F184" s="17" t="s">
        <v>46</v>
      </c>
      <c r="G184" s="17" t="s">
        <v>46</v>
      </c>
      <c r="H184" s="17" t="s">
        <v>6</v>
      </c>
      <c r="I184" s="17" t="s">
        <v>6</v>
      </c>
      <c r="J184" s="17">
        <v>21</v>
      </c>
      <c r="K184" s="17">
        <v>0</v>
      </c>
      <c r="L184" s="17">
        <v>0</v>
      </c>
      <c r="M184" s="17">
        <v>27</v>
      </c>
      <c r="N184" s="17">
        <v>0</v>
      </c>
      <c r="O184" s="17">
        <v>40</v>
      </c>
      <c r="P184" s="23">
        <v>673</v>
      </c>
      <c r="Q184" s="23">
        <v>694</v>
      </c>
      <c r="R184" s="23">
        <v>761</v>
      </c>
      <c r="S184" s="17" t="s">
        <v>19</v>
      </c>
      <c r="T184" s="17" t="str">
        <f>IF(ISERROR(VLOOKUP(B:B,'Shared Sites 2-18'!$A$2:$P$98,3,FALSE)),"",VLOOKUP(B:B,'Shared Sites 2-18'!$A$2:$P$98,3,FALSE))</f>
        <v/>
      </c>
      <c r="U184" s="17" t="str">
        <f>IF(ISERROR(VLOOKUP(B:B,'Shared Sites 2-18'!$A$2:$P$98,4,FALSE)),"",VLOOKUP(B:B,'Shared Sites 2-18'!$A$2:$P$98,4,FALSE))</f>
        <v/>
      </c>
      <c r="V184" s="17" t="str">
        <f>IF(ISERROR(VLOOKUP(B:B,'Shared Sites 2-18'!$A$2:$P$98,5,FALSE)),"",VLOOKUP(B:B,'Shared Sites 2-18'!$A$2:$P$98,5,FALSE))</f>
        <v/>
      </c>
      <c r="W184" s="17" t="str">
        <f>IF(ISERROR(VLOOKUP(B:B,'Shared Sites 2-18'!$A$2:$P$98,15,FALSE)),"",VLOOKUP(B:B,'Shared Sites 2-18'!$A$2:$P$98,15,FALSE))</f>
        <v/>
      </c>
      <c r="Y184" s="17" t="str">
        <f t="shared" si="4"/>
        <v>6034</v>
      </c>
      <c r="Z184" s="17">
        <v>6034</v>
      </c>
      <c r="AA184" s="402"/>
      <c r="AB184" s="420"/>
    </row>
    <row r="185" spans="1:28" ht="14.65" customHeight="1" x14ac:dyDescent="0.25">
      <c r="A185" s="16">
        <v>3959</v>
      </c>
      <c r="B185" s="16" t="s">
        <v>334</v>
      </c>
      <c r="C185" s="16" t="s">
        <v>335</v>
      </c>
      <c r="D185" s="16" t="s">
        <v>55</v>
      </c>
      <c r="E185" s="16" t="s">
        <v>50</v>
      </c>
      <c r="F185" s="17" t="s">
        <v>46</v>
      </c>
      <c r="G185" s="17" t="s">
        <v>46</v>
      </c>
      <c r="H185" s="17" t="s">
        <v>51</v>
      </c>
      <c r="I185" s="17" t="s">
        <v>51</v>
      </c>
      <c r="J185" s="17">
        <v>16</v>
      </c>
      <c r="K185" s="17">
        <v>0</v>
      </c>
      <c r="L185" s="17">
        <v>0</v>
      </c>
      <c r="M185" s="17">
        <v>0</v>
      </c>
      <c r="N185" s="17">
        <v>0</v>
      </c>
      <c r="O185" s="17">
        <v>22</v>
      </c>
      <c r="P185" s="23">
        <v>165</v>
      </c>
      <c r="Q185" s="23">
        <v>181</v>
      </c>
      <c r="R185" s="23">
        <v>203</v>
      </c>
      <c r="S185" s="17" t="s">
        <v>19</v>
      </c>
      <c r="T185" s="17" t="str">
        <f>IF(ISERROR(VLOOKUP(B:B,'Shared Sites 2-18'!$A$2:$P$98,3,FALSE)),"",VLOOKUP(B:B,'Shared Sites 2-18'!$A$2:$P$98,3,FALSE))</f>
        <v/>
      </c>
      <c r="U185" s="17" t="str">
        <f>IF(ISERROR(VLOOKUP(B:B,'Shared Sites 2-18'!$A$2:$P$98,4,FALSE)),"",VLOOKUP(B:B,'Shared Sites 2-18'!$A$2:$P$98,4,FALSE))</f>
        <v/>
      </c>
      <c r="V185" s="17" t="str">
        <f>IF(ISERROR(VLOOKUP(B:B,'Shared Sites 2-18'!$A$2:$P$98,5,FALSE)),"",VLOOKUP(B:B,'Shared Sites 2-18'!$A$2:$P$98,5,FALSE))</f>
        <v/>
      </c>
      <c r="W185" s="17" t="str">
        <f>IF(ISERROR(VLOOKUP(B:B,'Shared Sites 2-18'!$A$2:$P$98,15,FALSE)),"",VLOOKUP(B:B,'Shared Sites 2-18'!$A$2:$P$98,15,FALSE))</f>
        <v/>
      </c>
      <c r="Y185" s="17" t="str">
        <f t="shared" si="4"/>
        <v>6034</v>
      </c>
      <c r="Z185" s="17">
        <v>6034</v>
      </c>
      <c r="AA185" s="402"/>
      <c r="AB185" s="420"/>
    </row>
    <row r="186" spans="1:28" ht="14.65" customHeight="1" x14ac:dyDescent="0.25">
      <c r="A186" s="16">
        <v>3973</v>
      </c>
      <c r="B186" s="16" t="s">
        <v>336</v>
      </c>
      <c r="C186" s="16" t="s">
        <v>337</v>
      </c>
      <c r="D186" s="16" t="s">
        <v>55</v>
      </c>
      <c r="E186" s="16" t="s">
        <v>50</v>
      </c>
      <c r="F186" s="17" t="s">
        <v>46</v>
      </c>
      <c r="G186" s="17" t="s">
        <v>46</v>
      </c>
      <c r="H186" s="17" t="s">
        <v>52</v>
      </c>
      <c r="I186" s="17" t="s">
        <v>52</v>
      </c>
      <c r="J186" s="17">
        <v>26</v>
      </c>
      <c r="K186" s="17">
        <v>0</v>
      </c>
      <c r="L186" s="17">
        <v>0</v>
      </c>
      <c r="M186" s="17">
        <v>0</v>
      </c>
      <c r="N186" s="17">
        <v>0</v>
      </c>
      <c r="O186" s="17">
        <v>0</v>
      </c>
      <c r="P186" s="23">
        <v>447</v>
      </c>
      <c r="Q186" s="23">
        <v>473</v>
      </c>
      <c r="R186" s="23">
        <v>473</v>
      </c>
      <c r="S186" s="17" t="s">
        <v>19</v>
      </c>
      <c r="T186" s="17" t="str">
        <f>IF(ISERROR(VLOOKUP(B:B,'Shared Sites 2-18'!$A$2:$P$98,3,FALSE)),"",VLOOKUP(B:B,'Shared Sites 2-18'!$A$2:$P$98,3,FALSE))</f>
        <v/>
      </c>
      <c r="U186" s="17" t="str">
        <f>IF(ISERROR(VLOOKUP(B:B,'Shared Sites 2-18'!$A$2:$P$98,4,FALSE)),"",VLOOKUP(B:B,'Shared Sites 2-18'!$A$2:$P$98,4,FALSE))</f>
        <v/>
      </c>
      <c r="V186" s="17" t="str">
        <f>IF(ISERROR(VLOOKUP(B:B,'Shared Sites 2-18'!$A$2:$P$98,5,FALSE)),"",VLOOKUP(B:B,'Shared Sites 2-18'!$A$2:$P$98,5,FALSE))</f>
        <v/>
      </c>
      <c r="W186" s="17" t="str">
        <f>IF(ISERROR(VLOOKUP(B:B,'Shared Sites 2-18'!$A$2:$P$98,15,FALSE)),"",VLOOKUP(B:B,'Shared Sites 2-18'!$A$2:$P$98,15,FALSE))</f>
        <v/>
      </c>
      <c r="Y186" s="17" t="str">
        <f t="shared" si="4"/>
        <v>6034</v>
      </c>
      <c r="Z186" s="17">
        <v>6034</v>
      </c>
      <c r="AA186" s="402"/>
      <c r="AB186" s="420"/>
    </row>
    <row r="187" spans="1:28" ht="14.65" customHeight="1" x14ac:dyDescent="0.25">
      <c r="A187" s="16">
        <v>3974</v>
      </c>
      <c r="B187" s="16" t="s">
        <v>338</v>
      </c>
      <c r="C187" s="16" t="s">
        <v>1492</v>
      </c>
      <c r="D187" s="16" t="s">
        <v>141</v>
      </c>
      <c r="E187" s="16" t="s">
        <v>50</v>
      </c>
      <c r="F187" s="17" t="s">
        <v>46</v>
      </c>
      <c r="G187" s="17" t="s">
        <v>46</v>
      </c>
      <c r="H187" s="17" t="s">
        <v>52</v>
      </c>
      <c r="I187" s="17" t="s">
        <v>52</v>
      </c>
      <c r="J187" s="17">
        <v>1</v>
      </c>
      <c r="K187" s="17">
        <v>0</v>
      </c>
      <c r="L187" s="17">
        <v>0</v>
      </c>
      <c r="M187" s="17">
        <v>0</v>
      </c>
      <c r="N187" s="17">
        <v>0</v>
      </c>
      <c r="O187" s="17">
        <v>24</v>
      </c>
      <c r="P187" s="23">
        <v>224</v>
      </c>
      <c r="Q187" s="23">
        <v>225</v>
      </c>
      <c r="R187" s="23">
        <v>249</v>
      </c>
      <c r="S187" s="17" t="s">
        <v>19</v>
      </c>
      <c r="T187" s="17" t="str">
        <f>IF(ISERROR(VLOOKUP(B:B,'Shared Sites 2-18'!$A$2:$P$98,3,FALSE)),"",VLOOKUP(B:B,'Shared Sites 2-18'!$A$2:$P$98,3,FALSE))</f>
        <v/>
      </c>
      <c r="U187" s="17" t="str">
        <f>IF(ISERROR(VLOOKUP(B:B,'Shared Sites 2-18'!$A$2:$P$98,4,FALSE)),"",VLOOKUP(B:B,'Shared Sites 2-18'!$A$2:$P$98,4,FALSE))</f>
        <v/>
      </c>
      <c r="V187" s="17" t="str">
        <f>IF(ISERROR(VLOOKUP(B:B,'Shared Sites 2-18'!$A$2:$P$98,5,FALSE)),"",VLOOKUP(B:B,'Shared Sites 2-18'!$A$2:$P$98,5,FALSE))</f>
        <v/>
      </c>
      <c r="W187" s="17" t="str">
        <f>IF(ISERROR(VLOOKUP(B:B,'Shared Sites 2-18'!$A$2:$P$98,15,FALSE)),"",VLOOKUP(B:B,'Shared Sites 2-18'!$A$2:$P$98,15,FALSE))</f>
        <v/>
      </c>
      <c r="Y187" s="17" t="str">
        <f t="shared" si="4"/>
        <v>6034</v>
      </c>
      <c r="Z187" s="17">
        <v>6034</v>
      </c>
      <c r="AA187" s="402"/>
      <c r="AB187" s="420"/>
    </row>
    <row r="188" spans="1:28" ht="14.65" customHeight="1" x14ac:dyDescent="0.25">
      <c r="A188" s="16">
        <v>3986</v>
      </c>
      <c r="B188" s="16" t="s">
        <v>339</v>
      </c>
      <c r="C188" s="16" t="s">
        <v>1493</v>
      </c>
      <c r="D188" s="16" t="s">
        <v>55</v>
      </c>
      <c r="E188" s="16" t="s">
        <v>80</v>
      </c>
      <c r="F188" s="17" t="s">
        <v>46</v>
      </c>
      <c r="G188" s="17" t="s">
        <v>46</v>
      </c>
      <c r="H188" s="17" t="s">
        <v>6</v>
      </c>
      <c r="I188" s="17" t="s">
        <v>6</v>
      </c>
      <c r="J188" s="17">
        <v>0</v>
      </c>
      <c r="K188" s="17">
        <v>0</v>
      </c>
      <c r="L188" s="17">
        <v>0</v>
      </c>
      <c r="M188" s="17">
        <v>0</v>
      </c>
      <c r="N188" s="17">
        <v>0</v>
      </c>
      <c r="O188" s="17">
        <v>0</v>
      </c>
      <c r="P188" s="23">
        <v>493</v>
      </c>
      <c r="Q188" s="23">
        <v>493</v>
      </c>
      <c r="R188" s="23">
        <v>493</v>
      </c>
      <c r="S188" s="17" t="s">
        <v>19</v>
      </c>
      <c r="T188" s="17" t="str">
        <f>IF(ISERROR(VLOOKUP(B:B,'Shared Sites 2-18'!$A$2:$P$98,3,FALSE)),"",VLOOKUP(B:B,'Shared Sites 2-18'!$A$2:$P$98,3,FALSE))</f>
        <v/>
      </c>
      <c r="U188" s="17" t="str">
        <f>IF(ISERROR(VLOOKUP(B:B,'Shared Sites 2-18'!$A$2:$P$98,4,FALSE)),"",VLOOKUP(B:B,'Shared Sites 2-18'!$A$2:$P$98,4,FALSE))</f>
        <v/>
      </c>
      <c r="V188" s="17" t="str">
        <f>IF(ISERROR(VLOOKUP(B:B,'Shared Sites 2-18'!$A$2:$P$98,5,FALSE)),"",VLOOKUP(B:B,'Shared Sites 2-18'!$A$2:$P$98,5,FALSE))</f>
        <v/>
      </c>
      <c r="W188" s="17" t="str">
        <f>IF(ISERROR(VLOOKUP(B:B,'Shared Sites 2-18'!$A$2:$P$98,15,FALSE)),"",VLOOKUP(B:B,'Shared Sites 2-18'!$A$2:$P$98,15,FALSE))</f>
        <v/>
      </c>
      <c r="Y188" s="17" t="str">
        <f t="shared" si="4"/>
        <v>6034</v>
      </c>
      <c r="Z188" s="17">
        <v>6034</v>
      </c>
      <c r="AA188" s="402"/>
      <c r="AB188" s="420"/>
    </row>
    <row r="189" spans="1:28" ht="14.65" customHeight="1" x14ac:dyDescent="0.25">
      <c r="A189" s="16">
        <v>4014</v>
      </c>
      <c r="B189" s="16" t="s">
        <v>340</v>
      </c>
      <c r="C189" s="16" t="s">
        <v>1494</v>
      </c>
      <c r="D189" s="16" t="s">
        <v>55</v>
      </c>
      <c r="E189" s="16" t="s">
        <v>50</v>
      </c>
      <c r="F189" s="17" t="s">
        <v>46</v>
      </c>
      <c r="G189" s="17" t="s">
        <v>46</v>
      </c>
      <c r="H189" s="17" t="s">
        <v>48</v>
      </c>
      <c r="I189" s="17" t="s">
        <v>48</v>
      </c>
      <c r="J189" s="17">
        <v>48</v>
      </c>
      <c r="K189" s="17">
        <v>0</v>
      </c>
      <c r="L189" s="17">
        <v>0</v>
      </c>
      <c r="M189" s="17">
        <v>0</v>
      </c>
      <c r="N189" s="17">
        <v>0</v>
      </c>
      <c r="O189" s="17">
        <v>24</v>
      </c>
      <c r="P189" s="23">
        <v>447</v>
      </c>
      <c r="Q189" s="23">
        <v>495</v>
      </c>
      <c r="R189" s="23">
        <v>519</v>
      </c>
      <c r="S189" s="17" t="s">
        <v>19</v>
      </c>
      <c r="T189" s="17" t="str">
        <f>IF(ISERROR(VLOOKUP(B:B,'Shared Sites 2-18'!$A$2:$P$98,3,FALSE)),"",VLOOKUP(B:B,'Shared Sites 2-18'!$A$2:$P$98,3,FALSE))</f>
        <v/>
      </c>
      <c r="U189" s="17" t="str">
        <f>IF(ISERROR(VLOOKUP(B:B,'Shared Sites 2-18'!$A$2:$P$98,4,FALSE)),"",VLOOKUP(B:B,'Shared Sites 2-18'!$A$2:$P$98,4,FALSE))</f>
        <v/>
      </c>
      <c r="V189" s="17" t="str">
        <f>IF(ISERROR(VLOOKUP(B:B,'Shared Sites 2-18'!$A$2:$P$98,5,FALSE)),"",VLOOKUP(B:B,'Shared Sites 2-18'!$A$2:$P$98,5,FALSE))</f>
        <v/>
      </c>
      <c r="W189" s="17" t="str">
        <f>IF(ISERROR(VLOOKUP(B:B,'Shared Sites 2-18'!$A$2:$P$98,15,FALSE)),"",VLOOKUP(B:B,'Shared Sites 2-18'!$A$2:$P$98,15,FALSE))</f>
        <v/>
      </c>
      <c r="Y189" s="17" t="str">
        <f t="shared" si="4"/>
        <v>6034</v>
      </c>
      <c r="Z189" s="17">
        <v>6034</v>
      </c>
      <c r="AA189" s="402"/>
      <c r="AB189" s="420"/>
    </row>
    <row r="190" spans="1:28" ht="14.65" customHeight="1" x14ac:dyDescent="0.25">
      <c r="A190" s="16">
        <v>4020</v>
      </c>
      <c r="B190" s="16" t="s">
        <v>341</v>
      </c>
      <c r="C190" s="16" t="s">
        <v>342</v>
      </c>
      <c r="D190" s="16" t="s">
        <v>141</v>
      </c>
      <c r="E190" s="16" t="s">
        <v>50</v>
      </c>
      <c r="F190" s="17" t="s">
        <v>46</v>
      </c>
      <c r="G190" s="17" t="s">
        <v>46</v>
      </c>
      <c r="H190" s="17" t="s">
        <v>48</v>
      </c>
      <c r="I190" s="17" t="s">
        <v>48</v>
      </c>
      <c r="J190" s="17">
        <v>0</v>
      </c>
      <c r="K190" s="17">
        <v>0</v>
      </c>
      <c r="L190" s="17">
        <v>0</v>
      </c>
      <c r="M190" s="17">
        <v>0</v>
      </c>
      <c r="N190" s="17">
        <v>0</v>
      </c>
      <c r="O190" s="17">
        <v>24</v>
      </c>
      <c r="P190" s="23">
        <v>211</v>
      </c>
      <c r="Q190" s="23">
        <v>211</v>
      </c>
      <c r="R190" s="23">
        <v>235</v>
      </c>
      <c r="S190" s="17" t="s">
        <v>19</v>
      </c>
      <c r="T190" s="17" t="str">
        <f>IF(ISERROR(VLOOKUP(B:B,'Shared Sites 2-18'!$A$2:$P$98,3,FALSE)),"",VLOOKUP(B:B,'Shared Sites 2-18'!$A$2:$P$98,3,FALSE))</f>
        <v/>
      </c>
      <c r="U190" s="17" t="str">
        <f>IF(ISERROR(VLOOKUP(B:B,'Shared Sites 2-18'!$A$2:$P$98,4,FALSE)),"",VLOOKUP(B:B,'Shared Sites 2-18'!$A$2:$P$98,4,FALSE))</f>
        <v/>
      </c>
      <c r="V190" s="17" t="str">
        <f>IF(ISERROR(VLOOKUP(B:B,'Shared Sites 2-18'!$A$2:$P$98,5,FALSE)),"",VLOOKUP(B:B,'Shared Sites 2-18'!$A$2:$P$98,5,FALSE))</f>
        <v/>
      </c>
      <c r="W190" s="17" t="str">
        <f>IF(ISERROR(VLOOKUP(B:B,'Shared Sites 2-18'!$A$2:$P$98,15,FALSE)),"",VLOOKUP(B:B,'Shared Sites 2-18'!$A$2:$P$98,15,FALSE))</f>
        <v/>
      </c>
      <c r="Y190" s="17" t="str">
        <f t="shared" si="4"/>
        <v>6034</v>
      </c>
      <c r="Z190" s="17">
        <v>6034</v>
      </c>
      <c r="AA190" s="402"/>
      <c r="AB190" s="420"/>
    </row>
    <row r="191" spans="1:28" ht="14.65" customHeight="1" x14ac:dyDescent="0.25">
      <c r="A191" s="16">
        <v>4027</v>
      </c>
      <c r="B191" s="16" t="s">
        <v>343</v>
      </c>
      <c r="C191" s="16" t="s">
        <v>1495</v>
      </c>
      <c r="D191" s="16" t="s">
        <v>55</v>
      </c>
      <c r="E191" s="16" t="s">
        <v>50</v>
      </c>
      <c r="F191" s="17" t="s">
        <v>46</v>
      </c>
      <c r="G191" s="17" t="s">
        <v>46</v>
      </c>
      <c r="H191" s="17" t="s">
        <v>47</v>
      </c>
      <c r="I191" s="17" t="s">
        <v>47</v>
      </c>
      <c r="J191" s="17">
        <v>11</v>
      </c>
      <c r="K191" s="17">
        <v>0</v>
      </c>
      <c r="L191" s="17">
        <v>0</v>
      </c>
      <c r="M191" s="17">
        <v>0</v>
      </c>
      <c r="N191" s="17">
        <v>32</v>
      </c>
      <c r="O191" s="17">
        <v>17</v>
      </c>
      <c r="P191" s="23">
        <v>408</v>
      </c>
      <c r="Q191" s="23">
        <v>419</v>
      </c>
      <c r="R191" s="23">
        <v>468</v>
      </c>
      <c r="S191" s="17" t="s">
        <v>19</v>
      </c>
      <c r="T191" s="17" t="str">
        <f>IF(ISERROR(VLOOKUP(B:B,'Shared Sites 2-18'!$A$2:$P$98,3,FALSE)),"",VLOOKUP(B:B,'Shared Sites 2-18'!$A$2:$P$98,3,FALSE))</f>
        <v/>
      </c>
      <c r="U191" s="17" t="str">
        <f>IF(ISERROR(VLOOKUP(B:B,'Shared Sites 2-18'!$A$2:$P$98,4,FALSE)),"",VLOOKUP(B:B,'Shared Sites 2-18'!$A$2:$P$98,4,FALSE))</f>
        <v/>
      </c>
      <c r="V191" s="17" t="str">
        <f>IF(ISERROR(VLOOKUP(B:B,'Shared Sites 2-18'!$A$2:$P$98,5,FALSE)),"",VLOOKUP(B:B,'Shared Sites 2-18'!$A$2:$P$98,5,FALSE))</f>
        <v/>
      </c>
      <c r="W191" s="17" t="str">
        <f>IF(ISERROR(VLOOKUP(B:B,'Shared Sites 2-18'!$A$2:$P$98,15,FALSE)),"",VLOOKUP(B:B,'Shared Sites 2-18'!$A$2:$P$98,15,FALSE))</f>
        <v/>
      </c>
      <c r="Y191" s="17" t="str">
        <f t="shared" si="4"/>
        <v>6034</v>
      </c>
      <c r="Z191" s="17">
        <v>6034</v>
      </c>
      <c r="AA191" s="402"/>
      <c r="AB191" s="420"/>
    </row>
    <row r="192" spans="1:28" ht="14.65" customHeight="1" x14ac:dyDescent="0.25">
      <c r="A192" s="16">
        <v>4041</v>
      </c>
      <c r="B192" s="16" t="s">
        <v>344</v>
      </c>
      <c r="C192" s="16" t="s">
        <v>345</v>
      </c>
      <c r="D192" s="16" t="s">
        <v>55</v>
      </c>
      <c r="E192" s="16" t="s">
        <v>50</v>
      </c>
      <c r="F192" s="17" t="s">
        <v>46</v>
      </c>
      <c r="G192" s="17" t="s">
        <v>46</v>
      </c>
      <c r="H192" s="17" t="s">
        <v>48</v>
      </c>
      <c r="I192" s="17" t="s">
        <v>48</v>
      </c>
      <c r="J192" s="17">
        <v>16</v>
      </c>
      <c r="K192" s="17">
        <v>0</v>
      </c>
      <c r="L192" s="17">
        <v>0</v>
      </c>
      <c r="M192" s="17">
        <v>0</v>
      </c>
      <c r="N192" s="17">
        <v>0</v>
      </c>
      <c r="O192" s="17">
        <v>24</v>
      </c>
      <c r="P192" s="23">
        <v>496</v>
      </c>
      <c r="Q192" s="23">
        <v>512</v>
      </c>
      <c r="R192" s="23">
        <v>536</v>
      </c>
      <c r="S192" s="17" t="s">
        <v>19</v>
      </c>
      <c r="T192" s="17" t="str">
        <f>IF(ISERROR(VLOOKUP(B:B,'Shared Sites 2-18'!$A$2:$P$98,3,FALSE)),"",VLOOKUP(B:B,'Shared Sites 2-18'!$A$2:$P$98,3,FALSE))</f>
        <v/>
      </c>
      <c r="U192" s="17" t="str">
        <f>IF(ISERROR(VLOOKUP(B:B,'Shared Sites 2-18'!$A$2:$P$98,4,FALSE)),"",VLOOKUP(B:B,'Shared Sites 2-18'!$A$2:$P$98,4,FALSE))</f>
        <v/>
      </c>
      <c r="V192" s="17" t="str">
        <f>IF(ISERROR(VLOOKUP(B:B,'Shared Sites 2-18'!$A$2:$P$98,5,FALSE)),"",VLOOKUP(B:B,'Shared Sites 2-18'!$A$2:$P$98,5,FALSE))</f>
        <v/>
      </c>
      <c r="W192" s="17" t="str">
        <f>IF(ISERROR(VLOOKUP(B:B,'Shared Sites 2-18'!$A$2:$P$98,15,FALSE)),"",VLOOKUP(B:B,'Shared Sites 2-18'!$A$2:$P$98,15,FALSE))</f>
        <v/>
      </c>
      <c r="Y192" s="17" t="str">
        <f t="shared" si="4"/>
        <v>6034</v>
      </c>
      <c r="Z192" s="17">
        <v>6034</v>
      </c>
      <c r="AA192" s="402"/>
      <c r="AB192" s="420"/>
    </row>
    <row r="193" spans="1:28" ht="14.65" customHeight="1" x14ac:dyDescent="0.25">
      <c r="A193" s="16">
        <v>4055</v>
      </c>
      <c r="B193" s="16" t="s">
        <v>346</v>
      </c>
      <c r="C193" s="16" t="s">
        <v>347</v>
      </c>
      <c r="D193" s="16" t="s">
        <v>55</v>
      </c>
      <c r="E193" s="16" t="s">
        <v>50</v>
      </c>
      <c r="F193" s="17" t="s">
        <v>46</v>
      </c>
      <c r="G193" s="17" t="s">
        <v>46</v>
      </c>
      <c r="H193" s="17" t="s">
        <v>47</v>
      </c>
      <c r="I193" s="17" t="s">
        <v>47</v>
      </c>
      <c r="J193" s="17">
        <v>0</v>
      </c>
      <c r="K193" s="17">
        <v>0</v>
      </c>
      <c r="L193" s="17">
        <v>0</v>
      </c>
      <c r="M193" s="17">
        <v>8</v>
      </c>
      <c r="N193" s="17">
        <v>0</v>
      </c>
      <c r="O193" s="17">
        <v>19</v>
      </c>
      <c r="P193" s="23">
        <v>342</v>
      </c>
      <c r="Q193" s="23">
        <v>342</v>
      </c>
      <c r="R193" s="23">
        <v>369</v>
      </c>
      <c r="S193" s="17" t="s">
        <v>19</v>
      </c>
      <c r="T193" s="17" t="str">
        <f>IF(ISERROR(VLOOKUP(B:B,'Shared Sites 2-18'!$A$2:$P$98,3,FALSE)),"",VLOOKUP(B:B,'Shared Sites 2-18'!$A$2:$P$98,3,FALSE))</f>
        <v/>
      </c>
      <c r="U193" s="17" t="str">
        <f>IF(ISERROR(VLOOKUP(B:B,'Shared Sites 2-18'!$A$2:$P$98,4,FALSE)),"",VLOOKUP(B:B,'Shared Sites 2-18'!$A$2:$P$98,4,FALSE))</f>
        <v/>
      </c>
      <c r="V193" s="17" t="str">
        <f>IF(ISERROR(VLOOKUP(B:B,'Shared Sites 2-18'!$A$2:$P$98,5,FALSE)),"",VLOOKUP(B:B,'Shared Sites 2-18'!$A$2:$P$98,5,FALSE))</f>
        <v/>
      </c>
      <c r="W193" s="17" t="str">
        <f>IF(ISERROR(VLOOKUP(B:B,'Shared Sites 2-18'!$A$2:$P$98,15,FALSE)),"",VLOOKUP(B:B,'Shared Sites 2-18'!$A$2:$P$98,15,FALSE))</f>
        <v/>
      </c>
      <c r="Y193" s="17" t="str">
        <f t="shared" si="4"/>
        <v>6034</v>
      </c>
      <c r="Z193" s="17">
        <v>6034</v>
      </c>
      <c r="AA193" s="402"/>
      <c r="AB193" s="420"/>
    </row>
    <row r="194" spans="1:28" ht="14.65" customHeight="1" x14ac:dyDescent="0.25">
      <c r="A194" s="16">
        <v>4068</v>
      </c>
      <c r="B194" s="16" t="s">
        <v>348</v>
      </c>
      <c r="C194" s="16" t="s">
        <v>1496</v>
      </c>
      <c r="D194" s="16" t="s">
        <v>55</v>
      </c>
      <c r="E194" s="16" t="s">
        <v>80</v>
      </c>
      <c r="F194" s="17" t="s">
        <v>46</v>
      </c>
      <c r="G194" s="17" t="s">
        <v>46</v>
      </c>
      <c r="H194" s="17" t="s">
        <v>51</v>
      </c>
      <c r="I194" s="17" t="s">
        <v>51</v>
      </c>
      <c r="J194" s="17">
        <v>0</v>
      </c>
      <c r="K194" s="17">
        <v>0</v>
      </c>
      <c r="L194" s="17">
        <v>0</v>
      </c>
      <c r="M194" s="17">
        <v>0</v>
      </c>
      <c r="N194" s="17">
        <v>36</v>
      </c>
      <c r="O194" s="17">
        <v>0</v>
      </c>
      <c r="P194" s="23">
        <v>410</v>
      </c>
      <c r="Q194" s="23">
        <v>410</v>
      </c>
      <c r="R194" s="23">
        <v>446</v>
      </c>
      <c r="S194" s="17" t="s">
        <v>19</v>
      </c>
      <c r="T194" s="17" t="str">
        <f>IF(ISERROR(VLOOKUP(B:B,'Shared Sites 2-18'!$A$2:$P$98,3,FALSE)),"",VLOOKUP(B:B,'Shared Sites 2-18'!$A$2:$P$98,3,FALSE))</f>
        <v/>
      </c>
      <c r="U194" s="17" t="str">
        <f>IF(ISERROR(VLOOKUP(B:B,'Shared Sites 2-18'!$A$2:$P$98,4,FALSE)),"",VLOOKUP(B:B,'Shared Sites 2-18'!$A$2:$P$98,4,FALSE))</f>
        <v/>
      </c>
      <c r="V194" s="17" t="str">
        <f>IF(ISERROR(VLOOKUP(B:B,'Shared Sites 2-18'!$A$2:$P$98,5,FALSE)),"",VLOOKUP(B:B,'Shared Sites 2-18'!$A$2:$P$98,5,FALSE))</f>
        <v/>
      </c>
      <c r="W194" s="17" t="str">
        <f>IF(ISERROR(VLOOKUP(B:B,'Shared Sites 2-18'!$A$2:$P$98,15,FALSE)),"",VLOOKUP(B:B,'Shared Sites 2-18'!$A$2:$P$98,15,FALSE))</f>
        <v/>
      </c>
      <c r="Y194" s="17" t="str">
        <f t="shared" si="4"/>
        <v>6034</v>
      </c>
      <c r="Z194" s="17">
        <v>6034</v>
      </c>
      <c r="AA194" s="402"/>
      <c r="AB194" s="420"/>
    </row>
    <row r="195" spans="1:28" ht="14.65" customHeight="1" x14ac:dyDescent="0.25">
      <c r="A195" s="16">
        <v>4082</v>
      </c>
      <c r="B195" s="16" t="s">
        <v>349</v>
      </c>
      <c r="C195" s="16" t="s">
        <v>1497</v>
      </c>
      <c r="D195" s="16" t="s">
        <v>90</v>
      </c>
      <c r="E195" s="16" t="s">
        <v>105</v>
      </c>
      <c r="F195" s="17" t="s">
        <v>46</v>
      </c>
      <c r="G195" s="17" t="s">
        <v>46</v>
      </c>
      <c r="H195" s="17" t="s">
        <v>6</v>
      </c>
      <c r="I195" s="17" t="s">
        <v>6</v>
      </c>
      <c r="J195" s="17">
        <v>0</v>
      </c>
      <c r="K195" s="17">
        <v>0</v>
      </c>
      <c r="L195" s="17">
        <v>0</v>
      </c>
      <c r="M195" s="17">
        <v>8</v>
      </c>
      <c r="N195" s="17">
        <v>0</v>
      </c>
      <c r="O195" s="17">
        <v>23</v>
      </c>
      <c r="P195" s="23">
        <v>313</v>
      </c>
      <c r="Q195" s="23">
        <v>313</v>
      </c>
      <c r="R195" s="23">
        <v>344</v>
      </c>
      <c r="S195" s="17" t="s">
        <v>19</v>
      </c>
      <c r="T195" s="17" t="str">
        <f>IF(ISERROR(VLOOKUP(B:B,'Shared Sites 2-18'!$A$2:$P$98,3,FALSE)),"",VLOOKUP(B:B,'Shared Sites 2-18'!$A$2:$P$98,3,FALSE))</f>
        <v/>
      </c>
      <c r="U195" s="17" t="str">
        <f>IF(ISERROR(VLOOKUP(B:B,'Shared Sites 2-18'!$A$2:$P$98,4,FALSE)),"",VLOOKUP(B:B,'Shared Sites 2-18'!$A$2:$P$98,4,FALSE))</f>
        <v/>
      </c>
      <c r="V195" s="17" t="str">
        <f>IF(ISERROR(VLOOKUP(B:B,'Shared Sites 2-18'!$A$2:$P$98,5,FALSE)),"",VLOOKUP(B:B,'Shared Sites 2-18'!$A$2:$P$98,5,FALSE))</f>
        <v/>
      </c>
      <c r="W195" s="17" t="str">
        <f>IF(ISERROR(VLOOKUP(B:B,'Shared Sites 2-18'!$A$2:$P$98,15,FALSE)),"",VLOOKUP(B:B,'Shared Sites 2-18'!$A$2:$P$98,15,FALSE))</f>
        <v/>
      </c>
      <c r="Y195" s="17" t="str">
        <f t="shared" si="4"/>
        <v>6034</v>
      </c>
      <c r="Z195" s="17">
        <v>6034</v>
      </c>
      <c r="AA195" s="402"/>
      <c r="AB195" s="420"/>
    </row>
    <row r="196" spans="1:28" ht="14.65" customHeight="1" x14ac:dyDescent="0.25">
      <c r="A196" s="16">
        <v>4096</v>
      </c>
      <c r="B196" s="16" t="s">
        <v>350</v>
      </c>
      <c r="C196" s="16" t="s">
        <v>1498</v>
      </c>
      <c r="D196" s="16" t="s">
        <v>55</v>
      </c>
      <c r="E196" s="16" t="s">
        <v>50</v>
      </c>
      <c r="F196" s="17" t="s">
        <v>46</v>
      </c>
      <c r="G196" s="17" t="s">
        <v>46</v>
      </c>
      <c r="H196" s="17" t="s">
        <v>52</v>
      </c>
      <c r="I196" s="17" t="s">
        <v>52</v>
      </c>
      <c r="J196" s="17">
        <v>55</v>
      </c>
      <c r="K196" s="17">
        <v>0</v>
      </c>
      <c r="L196" s="17">
        <v>0</v>
      </c>
      <c r="M196" s="17">
        <v>0</v>
      </c>
      <c r="N196" s="17">
        <v>46</v>
      </c>
      <c r="O196" s="17">
        <v>22</v>
      </c>
      <c r="P196" s="23">
        <v>558</v>
      </c>
      <c r="Q196" s="23">
        <v>613</v>
      </c>
      <c r="R196" s="23">
        <v>681</v>
      </c>
      <c r="S196" s="17" t="s">
        <v>19</v>
      </c>
      <c r="T196" s="17" t="str">
        <f>IF(ISERROR(VLOOKUP(B:B,'Shared Sites 2-18'!$A$2:$P$98,3,FALSE)),"",VLOOKUP(B:B,'Shared Sites 2-18'!$A$2:$P$98,3,FALSE))</f>
        <v/>
      </c>
      <c r="U196" s="17" t="str">
        <f>IF(ISERROR(VLOOKUP(B:B,'Shared Sites 2-18'!$A$2:$P$98,4,FALSE)),"",VLOOKUP(B:B,'Shared Sites 2-18'!$A$2:$P$98,4,FALSE))</f>
        <v/>
      </c>
      <c r="V196" s="17" t="str">
        <f>IF(ISERROR(VLOOKUP(B:B,'Shared Sites 2-18'!$A$2:$P$98,5,FALSE)),"",VLOOKUP(B:B,'Shared Sites 2-18'!$A$2:$P$98,5,FALSE))</f>
        <v/>
      </c>
      <c r="W196" s="17" t="str">
        <f>IF(ISERROR(VLOOKUP(B:B,'Shared Sites 2-18'!$A$2:$P$98,15,FALSE)),"",VLOOKUP(B:B,'Shared Sites 2-18'!$A$2:$P$98,15,FALSE))</f>
        <v/>
      </c>
      <c r="Y196" s="17" t="str">
        <f t="shared" si="4"/>
        <v>6034</v>
      </c>
      <c r="Z196" s="17">
        <v>6034</v>
      </c>
      <c r="AA196" s="402"/>
      <c r="AB196" s="420"/>
    </row>
    <row r="197" spans="1:28" ht="14.65" customHeight="1" x14ac:dyDescent="0.25">
      <c r="A197" s="16">
        <v>4110</v>
      </c>
      <c r="B197" s="16" t="s">
        <v>351</v>
      </c>
      <c r="C197" s="16" t="s">
        <v>1499</v>
      </c>
      <c r="D197" s="16" t="s">
        <v>55</v>
      </c>
      <c r="E197" s="16" t="s">
        <v>50</v>
      </c>
      <c r="F197" s="17" t="s">
        <v>46</v>
      </c>
      <c r="G197" s="17" t="s">
        <v>46</v>
      </c>
      <c r="H197" s="17" t="s">
        <v>47</v>
      </c>
      <c r="I197" s="17" t="s">
        <v>47</v>
      </c>
      <c r="J197" s="17">
        <v>27</v>
      </c>
      <c r="K197" s="17">
        <v>0</v>
      </c>
      <c r="L197" s="17">
        <v>0</v>
      </c>
      <c r="M197" s="17">
        <v>0</v>
      </c>
      <c r="N197" s="17">
        <v>48</v>
      </c>
      <c r="O197" s="17">
        <v>0</v>
      </c>
      <c r="P197" s="23">
        <v>305</v>
      </c>
      <c r="Q197" s="23">
        <v>332</v>
      </c>
      <c r="R197" s="23">
        <v>380</v>
      </c>
      <c r="S197" s="17" t="s">
        <v>19</v>
      </c>
      <c r="T197" s="17" t="str">
        <f>IF(ISERROR(VLOOKUP(B:B,'Shared Sites 2-18'!$A$2:$P$98,3,FALSE)),"",VLOOKUP(B:B,'Shared Sites 2-18'!$A$2:$P$98,3,FALSE))</f>
        <v/>
      </c>
      <c r="U197" s="17" t="str">
        <f>IF(ISERROR(VLOOKUP(B:B,'Shared Sites 2-18'!$A$2:$P$98,4,FALSE)),"",VLOOKUP(B:B,'Shared Sites 2-18'!$A$2:$P$98,4,FALSE))</f>
        <v/>
      </c>
      <c r="V197" s="17" t="str">
        <f>IF(ISERROR(VLOOKUP(B:B,'Shared Sites 2-18'!$A$2:$P$98,5,FALSE)),"",VLOOKUP(B:B,'Shared Sites 2-18'!$A$2:$P$98,5,FALSE))</f>
        <v/>
      </c>
      <c r="W197" s="17" t="str">
        <f>IF(ISERROR(VLOOKUP(B:B,'Shared Sites 2-18'!$A$2:$P$98,15,FALSE)),"",VLOOKUP(B:B,'Shared Sites 2-18'!$A$2:$P$98,15,FALSE))</f>
        <v/>
      </c>
      <c r="Y197" s="17" t="str">
        <f t="shared" si="4"/>
        <v>6034</v>
      </c>
      <c r="Z197" s="17">
        <v>6034</v>
      </c>
      <c r="AA197" s="402"/>
      <c r="AB197" s="420"/>
    </row>
    <row r="198" spans="1:28" ht="14.65" customHeight="1" x14ac:dyDescent="0.25">
      <c r="A198" s="16">
        <v>4117</v>
      </c>
      <c r="B198" s="16" t="s">
        <v>352</v>
      </c>
      <c r="C198" s="16" t="s">
        <v>353</v>
      </c>
      <c r="D198" s="16" t="s">
        <v>55</v>
      </c>
      <c r="E198" s="16" t="s">
        <v>50</v>
      </c>
      <c r="F198" s="17" t="s">
        <v>46</v>
      </c>
      <c r="G198" s="17" t="s">
        <v>46</v>
      </c>
      <c r="H198" s="17" t="s">
        <v>47</v>
      </c>
      <c r="I198" s="17" t="s">
        <v>47</v>
      </c>
      <c r="J198" s="17">
        <v>13</v>
      </c>
      <c r="K198" s="17">
        <v>0</v>
      </c>
      <c r="L198" s="17">
        <v>0</v>
      </c>
      <c r="M198" s="17">
        <v>19</v>
      </c>
      <c r="N198" s="17">
        <v>0</v>
      </c>
      <c r="O198" s="17">
        <v>24</v>
      </c>
      <c r="P198" s="23">
        <v>480</v>
      </c>
      <c r="Q198" s="23">
        <v>493</v>
      </c>
      <c r="R198" s="23">
        <v>536</v>
      </c>
      <c r="S198" s="17" t="s">
        <v>19</v>
      </c>
      <c r="T198" s="17" t="str">
        <f>IF(ISERROR(VLOOKUP(B:B,'Shared Sites 2-18'!$A$2:$P$98,3,FALSE)),"",VLOOKUP(B:B,'Shared Sites 2-18'!$A$2:$P$98,3,FALSE))</f>
        <v/>
      </c>
      <c r="U198" s="17" t="str">
        <f>IF(ISERROR(VLOOKUP(B:B,'Shared Sites 2-18'!$A$2:$P$98,4,FALSE)),"",VLOOKUP(B:B,'Shared Sites 2-18'!$A$2:$P$98,4,FALSE))</f>
        <v/>
      </c>
      <c r="V198" s="17" t="str">
        <f>IF(ISERROR(VLOOKUP(B:B,'Shared Sites 2-18'!$A$2:$P$98,5,FALSE)),"",VLOOKUP(B:B,'Shared Sites 2-18'!$A$2:$P$98,5,FALSE))</f>
        <v/>
      </c>
      <c r="W198" s="17" t="str">
        <f>IF(ISERROR(VLOOKUP(B:B,'Shared Sites 2-18'!$A$2:$P$98,15,FALSE)),"",VLOOKUP(B:B,'Shared Sites 2-18'!$A$2:$P$98,15,FALSE))</f>
        <v/>
      </c>
      <c r="Y198" s="17" t="str">
        <f t="shared" si="4"/>
        <v>6034</v>
      </c>
      <c r="Z198" s="17">
        <v>6034</v>
      </c>
      <c r="AA198" s="402"/>
      <c r="AB198" s="420"/>
    </row>
    <row r="199" spans="1:28" ht="14.65" customHeight="1" x14ac:dyDescent="0.25">
      <c r="A199" s="16">
        <v>4123</v>
      </c>
      <c r="B199" s="16" t="s">
        <v>354</v>
      </c>
      <c r="C199" s="16" t="s">
        <v>355</v>
      </c>
      <c r="D199" s="16" t="s">
        <v>55</v>
      </c>
      <c r="E199" s="16" t="s">
        <v>50</v>
      </c>
      <c r="F199" s="17" t="s">
        <v>46</v>
      </c>
      <c r="G199" s="17" t="s">
        <v>46</v>
      </c>
      <c r="H199" s="17" t="s">
        <v>6</v>
      </c>
      <c r="I199" s="17" t="s">
        <v>6</v>
      </c>
      <c r="J199" s="17">
        <v>15</v>
      </c>
      <c r="K199" s="17">
        <v>0</v>
      </c>
      <c r="L199" s="17">
        <v>0</v>
      </c>
      <c r="M199" s="17">
        <v>6</v>
      </c>
      <c r="N199" s="17">
        <v>0</v>
      </c>
      <c r="O199" s="17">
        <v>16</v>
      </c>
      <c r="P199" s="23">
        <v>314</v>
      </c>
      <c r="Q199" s="23">
        <v>329</v>
      </c>
      <c r="R199" s="23">
        <v>351</v>
      </c>
      <c r="S199" s="17" t="s">
        <v>19</v>
      </c>
      <c r="T199" s="17" t="str">
        <f>IF(ISERROR(VLOOKUP(B:B,'Shared Sites 2-18'!$A$2:$P$98,3,FALSE)),"",VLOOKUP(B:B,'Shared Sites 2-18'!$A$2:$P$98,3,FALSE))</f>
        <v/>
      </c>
      <c r="U199" s="17" t="str">
        <f>IF(ISERROR(VLOOKUP(B:B,'Shared Sites 2-18'!$A$2:$P$98,4,FALSE)),"",VLOOKUP(B:B,'Shared Sites 2-18'!$A$2:$P$98,4,FALSE))</f>
        <v/>
      </c>
      <c r="V199" s="17" t="str">
        <f>IF(ISERROR(VLOOKUP(B:B,'Shared Sites 2-18'!$A$2:$P$98,5,FALSE)),"",VLOOKUP(B:B,'Shared Sites 2-18'!$A$2:$P$98,5,FALSE))</f>
        <v/>
      </c>
      <c r="W199" s="17" t="str">
        <f>IF(ISERROR(VLOOKUP(B:B,'Shared Sites 2-18'!$A$2:$P$98,15,FALSE)),"",VLOOKUP(B:B,'Shared Sites 2-18'!$A$2:$P$98,15,FALSE))</f>
        <v/>
      </c>
      <c r="Y199" s="17" t="str">
        <f t="shared" si="4"/>
        <v>6034</v>
      </c>
      <c r="Z199" s="17">
        <v>6034</v>
      </c>
      <c r="AA199" s="402"/>
      <c r="AB199" s="420"/>
    </row>
    <row r="200" spans="1:28" ht="14.65" customHeight="1" x14ac:dyDescent="0.25">
      <c r="A200" s="16">
        <v>4130</v>
      </c>
      <c r="B200" s="16" t="s">
        <v>356</v>
      </c>
      <c r="C200" s="16" t="s">
        <v>1500</v>
      </c>
      <c r="D200" s="16" t="s">
        <v>55</v>
      </c>
      <c r="E200" s="16" t="s">
        <v>50</v>
      </c>
      <c r="F200" s="17" t="s">
        <v>46</v>
      </c>
      <c r="G200" s="17" t="s">
        <v>46</v>
      </c>
      <c r="H200" s="17" t="s">
        <v>47</v>
      </c>
      <c r="I200" s="17" t="s">
        <v>47</v>
      </c>
      <c r="J200" s="17">
        <v>23</v>
      </c>
      <c r="K200" s="17">
        <v>0</v>
      </c>
      <c r="L200" s="17">
        <v>0</v>
      </c>
      <c r="M200" s="17">
        <v>17</v>
      </c>
      <c r="N200" s="17">
        <v>0</v>
      </c>
      <c r="O200" s="17">
        <v>0</v>
      </c>
      <c r="P200" s="23">
        <v>434</v>
      </c>
      <c r="Q200" s="23">
        <v>457</v>
      </c>
      <c r="R200" s="23">
        <v>474</v>
      </c>
      <c r="S200" s="17" t="s">
        <v>19</v>
      </c>
      <c r="T200" s="17" t="str">
        <f>IF(ISERROR(VLOOKUP(B:B,'Shared Sites 2-18'!$A$2:$P$98,3,FALSE)),"",VLOOKUP(B:B,'Shared Sites 2-18'!$A$2:$P$98,3,FALSE))</f>
        <v/>
      </c>
      <c r="U200" s="17" t="str">
        <f>IF(ISERROR(VLOOKUP(B:B,'Shared Sites 2-18'!$A$2:$P$98,4,FALSE)),"",VLOOKUP(B:B,'Shared Sites 2-18'!$A$2:$P$98,4,FALSE))</f>
        <v/>
      </c>
      <c r="V200" s="17" t="str">
        <f>IF(ISERROR(VLOOKUP(B:B,'Shared Sites 2-18'!$A$2:$P$98,5,FALSE)),"",VLOOKUP(B:B,'Shared Sites 2-18'!$A$2:$P$98,5,FALSE))</f>
        <v/>
      </c>
      <c r="W200" s="17" t="str">
        <f>IF(ISERROR(VLOOKUP(B:B,'Shared Sites 2-18'!$A$2:$P$98,15,FALSE)),"",VLOOKUP(B:B,'Shared Sites 2-18'!$A$2:$P$98,15,FALSE))</f>
        <v/>
      </c>
      <c r="Y200" s="17" t="str">
        <f t="shared" si="4"/>
        <v>6034</v>
      </c>
      <c r="Z200" s="17">
        <v>6034</v>
      </c>
      <c r="AA200" s="402"/>
      <c r="AB200" s="420"/>
    </row>
    <row r="201" spans="1:28" ht="14.65" customHeight="1" x14ac:dyDescent="0.25">
      <c r="A201" s="16">
        <v>4137</v>
      </c>
      <c r="B201" s="16" t="s">
        <v>357</v>
      </c>
      <c r="C201" s="16" t="s">
        <v>358</v>
      </c>
      <c r="D201" s="16" t="s">
        <v>101</v>
      </c>
      <c r="E201" s="16" t="s">
        <v>50</v>
      </c>
      <c r="F201" s="17" t="s">
        <v>46</v>
      </c>
      <c r="G201" s="17" t="s">
        <v>102</v>
      </c>
      <c r="H201" s="17" t="s">
        <v>52</v>
      </c>
      <c r="I201" s="17" t="s">
        <v>52</v>
      </c>
      <c r="J201" s="17">
        <v>0</v>
      </c>
      <c r="K201" s="17">
        <v>0</v>
      </c>
      <c r="L201" s="17">
        <v>0</v>
      </c>
      <c r="M201" s="17">
        <v>0</v>
      </c>
      <c r="N201" s="17">
        <v>0</v>
      </c>
      <c r="O201" s="17">
        <v>0</v>
      </c>
      <c r="P201" s="23">
        <v>164</v>
      </c>
      <c r="Q201" s="23">
        <v>164</v>
      </c>
      <c r="R201" s="23">
        <v>164</v>
      </c>
      <c r="S201" s="17" t="s">
        <v>20</v>
      </c>
      <c r="T201" s="17" t="str">
        <f>IF(ISERROR(VLOOKUP(B:B,'Shared Sites 2-18'!$A$2:$P$98,3,FALSE)),"",VLOOKUP(B:B,'Shared Sites 2-18'!$A$2:$P$98,3,FALSE))</f>
        <v/>
      </c>
      <c r="U201" s="17" t="str">
        <f>IF(ISERROR(VLOOKUP(B:B,'Shared Sites 2-18'!$A$2:$P$98,4,FALSE)),"",VLOOKUP(B:B,'Shared Sites 2-18'!$A$2:$P$98,4,FALSE))</f>
        <v/>
      </c>
      <c r="V201" s="17" t="str">
        <f>IF(ISERROR(VLOOKUP(B:B,'Shared Sites 2-18'!$A$2:$P$98,5,FALSE)),"",VLOOKUP(B:B,'Shared Sites 2-18'!$A$2:$P$98,5,FALSE))</f>
        <v/>
      </c>
      <c r="W201" s="17" t="str">
        <f>IF(ISERROR(VLOOKUP(B:B,'Shared Sites 2-18'!$A$2:$P$98,15,FALSE)),"",VLOOKUP(B:B,'Shared Sites 2-18'!$A$2:$P$98,15,FALSE))</f>
        <v/>
      </c>
      <c r="Y201" s="17" t="str">
        <f t="shared" si="4"/>
        <v>9654</v>
      </c>
      <c r="Z201" s="17">
        <v>9654</v>
      </c>
      <c r="AA201" s="402"/>
      <c r="AB201" s="420"/>
    </row>
    <row r="202" spans="1:28" ht="14.65" customHeight="1" x14ac:dyDescent="0.25">
      <c r="A202" s="16">
        <v>4164</v>
      </c>
      <c r="B202" s="16" t="s">
        <v>359</v>
      </c>
      <c r="C202" s="16" t="s">
        <v>360</v>
      </c>
      <c r="D202" s="16" t="s">
        <v>55</v>
      </c>
      <c r="E202" s="16" t="s">
        <v>50</v>
      </c>
      <c r="F202" s="17" t="s">
        <v>46</v>
      </c>
      <c r="G202" s="17" t="s">
        <v>46</v>
      </c>
      <c r="H202" s="17" t="s">
        <v>6</v>
      </c>
      <c r="I202" s="17" t="s">
        <v>6</v>
      </c>
      <c r="J202" s="17">
        <v>1</v>
      </c>
      <c r="K202" s="17">
        <v>0</v>
      </c>
      <c r="L202" s="17">
        <v>0</v>
      </c>
      <c r="M202" s="17">
        <v>2</v>
      </c>
      <c r="N202" s="17">
        <v>0</v>
      </c>
      <c r="O202" s="17">
        <v>0</v>
      </c>
      <c r="P202" s="23">
        <v>310</v>
      </c>
      <c r="Q202" s="23">
        <v>311</v>
      </c>
      <c r="R202" s="23">
        <v>313</v>
      </c>
      <c r="S202" s="17" t="s">
        <v>19</v>
      </c>
      <c r="T202" s="17" t="str">
        <f>IF(ISERROR(VLOOKUP(B:B,'Shared Sites 2-18'!$A$2:$P$98,3,FALSE)),"",VLOOKUP(B:B,'Shared Sites 2-18'!$A$2:$P$98,3,FALSE))</f>
        <v/>
      </c>
      <c r="U202" s="17" t="str">
        <f>IF(ISERROR(VLOOKUP(B:B,'Shared Sites 2-18'!$A$2:$P$98,4,FALSE)),"",VLOOKUP(B:B,'Shared Sites 2-18'!$A$2:$P$98,4,FALSE))</f>
        <v/>
      </c>
      <c r="V202" s="17" t="str">
        <f>IF(ISERROR(VLOOKUP(B:B,'Shared Sites 2-18'!$A$2:$P$98,5,FALSE)),"",VLOOKUP(B:B,'Shared Sites 2-18'!$A$2:$P$98,5,FALSE))</f>
        <v/>
      </c>
      <c r="W202" s="17" t="str">
        <f>IF(ISERROR(VLOOKUP(B:B,'Shared Sites 2-18'!$A$2:$P$98,15,FALSE)),"",VLOOKUP(B:B,'Shared Sites 2-18'!$A$2:$P$98,15,FALSE))</f>
        <v/>
      </c>
      <c r="Y202" s="17" t="str">
        <f t="shared" si="4"/>
        <v>6034</v>
      </c>
      <c r="Z202" s="17">
        <v>6034</v>
      </c>
      <c r="AA202" s="402"/>
      <c r="AB202" s="420"/>
    </row>
    <row r="203" spans="1:28" ht="14.65" customHeight="1" x14ac:dyDescent="0.25">
      <c r="A203" s="16">
        <v>4192</v>
      </c>
      <c r="B203" s="16" t="s">
        <v>361</v>
      </c>
      <c r="C203" s="16" t="s">
        <v>362</v>
      </c>
      <c r="D203" s="16" t="s">
        <v>55</v>
      </c>
      <c r="E203" s="16" t="s">
        <v>50</v>
      </c>
      <c r="F203" s="17" t="s">
        <v>46</v>
      </c>
      <c r="G203" s="17" t="s">
        <v>46</v>
      </c>
      <c r="H203" s="17" t="s">
        <v>49</v>
      </c>
      <c r="I203" s="17" t="s">
        <v>49</v>
      </c>
      <c r="J203" s="17">
        <v>35</v>
      </c>
      <c r="K203" s="17">
        <v>0</v>
      </c>
      <c r="L203" s="17">
        <v>0</v>
      </c>
      <c r="M203" s="17">
        <v>0</v>
      </c>
      <c r="N203" s="17">
        <v>0</v>
      </c>
      <c r="O203" s="17">
        <v>19</v>
      </c>
      <c r="P203" s="23">
        <v>240</v>
      </c>
      <c r="Q203" s="23">
        <v>275</v>
      </c>
      <c r="R203" s="23">
        <v>294</v>
      </c>
      <c r="S203" s="17" t="s">
        <v>19</v>
      </c>
      <c r="T203" s="17" t="str">
        <f>IF(ISERROR(VLOOKUP(B:B,'Shared Sites 2-18'!$A$2:$P$98,3,FALSE)),"",VLOOKUP(B:B,'Shared Sites 2-18'!$A$2:$P$98,3,FALSE))</f>
        <v/>
      </c>
      <c r="U203" s="17" t="str">
        <f>IF(ISERROR(VLOOKUP(B:B,'Shared Sites 2-18'!$A$2:$P$98,4,FALSE)),"",VLOOKUP(B:B,'Shared Sites 2-18'!$A$2:$P$98,4,FALSE))</f>
        <v/>
      </c>
      <c r="V203" s="17" t="str">
        <f>IF(ISERROR(VLOOKUP(B:B,'Shared Sites 2-18'!$A$2:$P$98,5,FALSE)),"",VLOOKUP(B:B,'Shared Sites 2-18'!$A$2:$P$98,5,FALSE))</f>
        <v/>
      </c>
      <c r="W203" s="17" t="str">
        <f>IF(ISERROR(VLOOKUP(B:B,'Shared Sites 2-18'!$A$2:$P$98,15,FALSE)),"",VLOOKUP(B:B,'Shared Sites 2-18'!$A$2:$P$98,15,FALSE))</f>
        <v/>
      </c>
      <c r="Y203" s="17" t="str">
        <f t="shared" si="4"/>
        <v>6034</v>
      </c>
      <c r="Z203" s="17">
        <v>6034</v>
      </c>
      <c r="AA203" s="402"/>
      <c r="AB203" s="420"/>
    </row>
    <row r="204" spans="1:28" ht="14.65" customHeight="1" x14ac:dyDescent="0.25">
      <c r="A204" s="16">
        <v>4219</v>
      </c>
      <c r="B204" s="16" t="s">
        <v>363</v>
      </c>
      <c r="C204" s="16" t="s">
        <v>364</v>
      </c>
      <c r="D204" s="16" t="s">
        <v>55</v>
      </c>
      <c r="E204" s="16" t="s">
        <v>50</v>
      </c>
      <c r="F204" s="17" t="s">
        <v>46</v>
      </c>
      <c r="G204" s="17" t="s">
        <v>46</v>
      </c>
      <c r="H204" s="17" t="s">
        <v>48</v>
      </c>
      <c r="I204" s="17" t="s">
        <v>48</v>
      </c>
      <c r="J204" s="17">
        <v>17</v>
      </c>
      <c r="K204" s="17">
        <v>0</v>
      </c>
      <c r="L204" s="17">
        <v>0</v>
      </c>
      <c r="M204" s="17">
        <v>7</v>
      </c>
      <c r="N204" s="17">
        <v>0</v>
      </c>
      <c r="O204" s="17">
        <v>23</v>
      </c>
      <c r="P204" s="23">
        <v>712</v>
      </c>
      <c r="Q204" s="23">
        <v>729</v>
      </c>
      <c r="R204" s="23">
        <v>759</v>
      </c>
      <c r="S204" s="17" t="s">
        <v>19</v>
      </c>
      <c r="T204" s="17" t="str">
        <f>IF(ISERROR(VLOOKUP(B:B,'Shared Sites 2-18'!$A$2:$P$98,3,FALSE)),"",VLOOKUP(B:B,'Shared Sites 2-18'!$A$2:$P$98,3,FALSE))</f>
        <v/>
      </c>
      <c r="U204" s="17" t="str">
        <f>IF(ISERROR(VLOOKUP(B:B,'Shared Sites 2-18'!$A$2:$P$98,4,FALSE)),"",VLOOKUP(B:B,'Shared Sites 2-18'!$A$2:$P$98,4,FALSE))</f>
        <v/>
      </c>
      <c r="V204" s="17" t="str">
        <f>IF(ISERROR(VLOOKUP(B:B,'Shared Sites 2-18'!$A$2:$P$98,5,FALSE)),"",VLOOKUP(B:B,'Shared Sites 2-18'!$A$2:$P$98,5,FALSE))</f>
        <v/>
      </c>
      <c r="W204" s="17" t="str">
        <f>IF(ISERROR(VLOOKUP(B:B,'Shared Sites 2-18'!$A$2:$P$98,15,FALSE)),"",VLOOKUP(B:B,'Shared Sites 2-18'!$A$2:$P$98,15,FALSE))</f>
        <v/>
      </c>
      <c r="Y204" s="17" t="str">
        <f t="shared" si="4"/>
        <v>6034</v>
      </c>
      <c r="Z204" s="17">
        <v>6034</v>
      </c>
      <c r="AA204" s="402"/>
      <c r="AB204" s="420"/>
    </row>
    <row r="205" spans="1:28" ht="14.65" customHeight="1" x14ac:dyDescent="0.25">
      <c r="A205" s="16">
        <v>4233</v>
      </c>
      <c r="B205" s="16" t="s">
        <v>365</v>
      </c>
      <c r="C205" s="16" t="s">
        <v>1501</v>
      </c>
      <c r="D205" s="16" t="s">
        <v>55</v>
      </c>
      <c r="E205" s="16" t="s">
        <v>50</v>
      </c>
      <c r="F205" s="17" t="s">
        <v>102</v>
      </c>
      <c r="G205" s="17" t="s">
        <v>46</v>
      </c>
      <c r="H205" s="17" t="s">
        <v>47</v>
      </c>
      <c r="I205" s="17" t="s">
        <v>47</v>
      </c>
      <c r="J205" s="17">
        <v>16</v>
      </c>
      <c r="K205" s="17">
        <v>0</v>
      </c>
      <c r="L205" s="17">
        <v>0</v>
      </c>
      <c r="M205" s="17">
        <v>18</v>
      </c>
      <c r="N205" s="17">
        <v>41</v>
      </c>
      <c r="O205" s="17">
        <v>0</v>
      </c>
      <c r="P205" s="23">
        <v>411</v>
      </c>
      <c r="Q205" s="23">
        <v>427</v>
      </c>
      <c r="R205" s="23">
        <v>486</v>
      </c>
      <c r="S205" s="17" t="s">
        <v>19</v>
      </c>
      <c r="T205" s="17" t="str">
        <f>IF(ISERROR(VLOOKUP(B:B,'Shared Sites 2-18'!$A$2:$P$98,3,FALSE)),"",VLOOKUP(B:B,'Shared Sites 2-18'!$A$2:$P$98,3,FALSE))</f>
        <v/>
      </c>
      <c r="U205" s="17" t="str">
        <f>IF(ISERROR(VLOOKUP(B:B,'Shared Sites 2-18'!$A$2:$P$98,4,FALSE)),"",VLOOKUP(B:B,'Shared Sites 2-18'!$A$2:$P$98,4,FALSE))</f>
        <v/>
      </c>
      <c r="V205" s="17" t="str">
        <f>IF(ISERROR(VLOOKUP(B:B,'Shared Sites 2-18'!$A$2:$P$98,5,FALSE)),"",VLOOKUP(B:B,'Shared Sites 2-18'!$A$2:$P$98,5,FALSE))</f>
        <v/>
      </c>
      <c r="W205" s="17" t="str">
        <f>IF(ISERROR(VLOOKUP(B:B,'Shared Sites 2-18'!$A$2:$P$98,15,FALSE)),"",VLOOKUP(B:B,'Shared Sites 2-18'!$A$2:$P$98,15,FALSE))</f>
        <v/>
      </c>
      <c r="Y205" s="17" t="str">
        <f t="shared" si="4"/>
        <v>6034</v>
      </c>
      <c r="Z205" s="17">
        <v>6034</v>
      </c>
      <c r="AA205" s="402"/>
      <c r="AB205" s="420"/>
    </row>
    <row r="206" spans="1:28" ht="14.65" customHeight="1" x14ac:dyDescent="0.25">
      <c r="A206" s="16">
        <v>4247</v>
      </c>
      <c r="B206" s="16" t="s">
        <v>366</v>
      </c>
      <c r="C206" s="16" t="s">
        <v>1502</v>
      </c>
      <c r="D206" s="16" t="s">
        <v>55</v>
      </c>
      <c r="E206" s="16" t="s">
        <v>50</v>
      </c>
      <c r="F206" s="17" t="s">
        <v>46</v>
      </c>
      <c r="G206" s="17" t="s">
        <v>46</v>
      </c>
      <c r="H206" s="17" t="s">
        <v>51</v>
      </c>
      <c r="I206" s="17" t="s">
        <v>51</v>
      </c>
      <c r="J206" s="17">
        <v>39</v>
      </c>
      <c r="K206" s="17">
        <v>0</v>
      </c>
      <c r="L206" s="17">
        <v>0</v>
      </c>
      <c r="M206" s="17">
        <v>0</v>
      </c>
      <c r="N206" s="17">
        <v>0</v>
      </c>
      <c r="O206" s="17">
        <v>65</v>
      </c>
      <c r="P206" s="23">
        <v>620</v>
      </c>
      <c r="Q206" s="23">
        <v>659</v>
      </c>
      <c r="R206" s="23">
        <v>724</v>
      </c>
      <c r="S206" s="17" t="s">
        <v>19</v>
      </c>
      <c r="T206" s="17" t="str">
        <f>IF(ISERROR(VLOOKUP(B:B,'Shared Sites 2-18'!$A$2:$P$98,3,FALSE)),"",VLOOKUP(B:B,'Shared Sites 2-18'!$A$2:$P$98,3,FALSE))</f>
        <v/>
      </c>
      <c r="U206" s="17" t="str">
        <f>IF(ISERROR(VLOOKUP(B:B,'Shared Sites 2-18'!$A$2:$P$98,4,FALSE)),"",VLOOKUP(B:B,'Shared Sites 2-18'!$A$2:$P$98,4,FALSE))</f>
        <v/>
      </c>
      <c r="V206" s="17" t="str">
        <f>IF(ISERROR(VLOOKUP(B:B,'Shared Sites 2-18'!$A$2:$P$98,5,FALSE)),"",VLOOKUP(B:B,'Shared Sites 2-18'!$A$2:$P$98,5,FALSE))</f>
        <v/>
      </c>
      <c r="W206" s="17" t="str">
        <f>IF(ISERROR(VLOOKUP(B:B,'Shared Sites 2-18'!$A$2:$P$98,15,FALSE)),"",VLOOKUP(B:B,'Shared Sites 2-18'!$A$2:$P$98,15,FALSE))</f>
        <v/>
      </c>
      <c r="Y206" s="17" t="str">
        <f t="shared" si="4"/>
        <v>6034</v>
      </c>
      <c r="Z206" s="17">
        <v>6034</v>
      </c>
      <c r="AA206" s="402"/>
      <c r="AB206" s="420"/>
    </row>
    <row r="207" spans="1:28" ht="14.65" customHeight="1" x14ac:dyDescent="0.25">
      <c r="A207" s="16">
        <v>4260</v>
      </c>
      <c r="B207" s="16" t="s">
        <v>367</v>
      </c>
      <c r="C207" s="16" t="s">
        <v>368</v>
      </c>
      <c r="D207" s="16" t="s">
        <v>55</v>
      </c>
      <c r="E207" s="16" t="s">
        <v>50</v>
      </c>
      <c r="F207" s="17" t="s">
        <v>46</v>
      </c>
      <c r="G207" s="17" t="s">
        <v>46</v>
      </c>
      <c r="H207" s="17" t="s">
        <v>51</v>
      </c>
      <c r="I207" s="17" t="s">
        <v>51</v>
      </c>
      <c r="J207" s="17">
        <v>22</v>
      </c>
      <c r="K207" s="17">
        <v>0</v>
      </c>
      <c r="L207" s="17">
        <v>0</v>
      </c>
      <c r="M207" s="17">
        <v>17</v>
      </c>
      <c r="N207" s="17">
        <v>0</v>
      </c>
      <c r="O207" s="17">
        <v>0</v>
      </c>
      <c r="P207" s="23">
        <v>463</v>
      </c>
      <c r="Q207" s="23">
        <v>485</v>
      </c>
      <c r="R207" s="23">
        <v>502</v>
      </c>
      <c r="S207" s="17" t="s">
        <v>19</v>
      </c>
      <c r="T207" s="17" t="str">
        <f>IF(ISERROR(VLOOKUP(B:B,'Shared Sites 2-18'!$A$2:$P$98,3,FALSE)),"",VLOOKUP(B:B,'Shared Sites 2-18'!$A$2:$P$98,3,FALSE))</f>
        <v/>
      </c>
      <c r="U207" s="17" t="str">
        <f>IF(ISERROR(VLOOKUP(B:B,'Shared Sites 2-18'!$A$2:$P$98,4,FALSE)),"",VLOOKUP(B:B,'Shared Sites 2-18'!$A$2:$P$98,4,FALSE))</f>
        <v/>
      </c>
      <c r="V207" s="17" t="str">
        <f>IF(ISERROR(VLOOKUP(B:B,'Shared Sites 2-18'!$A$2:$P$98,5,FALSE)),"",VLOOKUP(B:B,'Shared Sites 2-18'!$A$2:$P$98,5,FALSE))</f>
        <v/>
      </c>
      <c r="W207" s="17" t="str">
        <f>IF(ISERROR(VLOOKUP(B:B,'Shared Sites 2-18'!$A$2:$P$98,15,FALSE)),"",VLOOKUP(B:B,'Shared Sites 2-18'!$A$2:$P$98,15,FALSE))</f>
        <v/>
      </c>
      <c r="Y207" s="17" t="str">
        <f t="shared" si="4"/>
        <v>6034</v>
      </c>
      <c r="Z207" s="17">
        <v>6034</v>
      </c>
      <c r="AA207" s="402"/>
      <c r="AB207" s="420"/>
    </row>
    <row r="208" spans="1:28" ht="14.65" customHeight="1" x14ac:dyDescent="0.25">
      <c r="A208" s="16">
        <v>4274</v>
      </c>
      <c r="B208" s="16" t="s">
        <v>369</v>
      </c>
      <c r="C208" s="16" t="s">
        <v>1503</v>
      </c>
      <c r="D208" s="16" t="s">
        <v>55</v>
      </c>
      <c r="E208" s="16" t="s">
        <v>50</v>
      </c>
      <c r="F208" s="17" t="s">
        <v>46</v>
      </c>
      <c r="G208" s="17" t="s">
        <v>46</v>
      </c>
      <c r="H208" s="17" t="s">
        <v>48</v>
      </c>
      <c r="I208" s="17" t="s">
        <v>48</v>
      </c>
      <c r="J208" s="17">
        <v>22</v>
      </c>
      <c r="K208" s="17">
        <v>0</v>
      </c>
      <c r="L208" s="17">
        <v>0</v>
      </c>
      <c r="M208" s="17">
        <v>0</v>
      </c>
      <c r="N208" s="17">
        <v>0</v>
      </c>
      <c r="O208" s="17">
        <v>35</v>
      </c>
      <c r="P208" s="23">
        <v>503</v>
      </c>
      <c r="Q208" s="23">
        <v>525</v>
      </c>
      <c r="R208" s="23">
        <v>560</v>
      </c>
      <c r="S208" s="17" t="s">
        <v>19</v>
      </c>
      <c r="T208" s="17" t="str">
        <f>IF(ISERROR(VLOOKUP(B:B,'Shared Sites 2-18'!$A$2:$P$98,3,FALSE)),"",VLOOKUP(B:B,'Shared Sites 2-18'!$A$2:$P$98,3,FALSE))</f>
        <v/>
      </c>
      <c r="U208" s="17" t="str">
        <f>IF(ISERROR(VLOOKUP(B:B,'Shared Sites 2-18'!$A$2:$P$98,4,FALSE)),"",VLOOKUP(B:B,'Shared Sites 2-18'!$A$2:$P$98,4,FALSE))</f>
        <v/>
      </c>
      <c r="V208" s="17" t="str">
        <f>IF(ISERROR(VLOOKUP(B:B,'Shared Sites 2-18'!$A$2:$P$98,5,FALSE)),"",VLOOKUP(B:B,'Shared Sites 2-18'!$A$2:$P$98,5,FALSE))</f>
        <v/>
      </c>
      <c r="W208" s="17" t="str">
        <f>IF(ISERROR(VLOOKUP(B:B,'Shared Sites 2-18'!$A$2:$P$98,15,FALSE)),"",VLOOKUP(B:B,'Shared Sites 2-18'!$A$2:$P$98,15,FALSE))</f>
        <v/>
      </c>
      <c r="Y208" s="17" t="str">
        <f t="shared" si="4"/>
        <v>6034</v>
      </c>
      <c r="Z208" s="17">
        <v>6034</v>
      </c>
      <c r="AA208" s="402"/>
      <c r="AB208" s="420"/>
    </row>
    <row r="209" spans="1:28" ht="14.65" customHeight="1" x14ac:dyDescent="0.25">
      <c r="A209" s="16">
        <v>4295</v>
      </c>
      <c r="B209" s="16" t="s">
        <v>370</v>
      </c>
      <c r="C209" s="16" t="s">
        <v>1504</v>
      </c>
      <c r="D209" s="16" t="s">
        <v>55</v>
      </c>
      <c r="E209" s="16" t="s">
        <v>50</v>
      </c>
      <c r="F209" s="17" t="s">
        <v>46</v>
      </c>
      <c r="G209" s="17" t="s">
        <v>46</v>
      </c>
      <c r="H209" s="17" t="s">
        <v>49</v>
      </c>
      <c r="I209" s="17" t="s">
        <v>49</v>
      </c>
      <c r="J209" s="17">
        <v>27</v>
      </c>
      <c r="K209" s="17">
        <v>0</v>
      </c>
      <c r="L209" s="17">
        <v>0</v>
      </c>
      <c r="M209" s="17">
        <v>27</v>
      </c>
      <c r="N209" s="17">
        <v>0</v>
      </c>
      <c r="O209" s="17">
        <v>26</v>
      </c>
      <c r="P209" s="23">
        <v>472</v>
      </c>
      <c r="Q209" s="23">
        <v>499</v>
      </c>
      <c r="R209" s="23">
        <v>552</v>
      </c>
      <c r="S209" s="17" t="s">
        <v>19</v>
      </c>
      <c r="T209" s="17" t="str">
        <f>IF(ISERROR(VLOOKUP(B:B,'Shared Sites 2-18'!$A$2:$P$98,3,FALSE)),"",VLOOKUP(B:B,'Shared Sites 2-18'!$A$2:$P$98,3,FALSE))</f>
        <v/>
      </c>
      <c r="U209" s="17" t="str">
        <f>IF(ISERROR(VLOOKUP(B:B,'Shared Sites 2-18'!$A$2:$P$98,4,FALSE)),"",VLOOKUP(B:B,'Shared Sites 2-18'!$A$2:$P$98,4,FALSE))</f>
        <v/>
      </c>
      <c r="V209" s="17" t="str">
        <f>IF(ISERROR(VLOOKUP(B:B,'Shared Sites 2-18'!$A$2:$P$98,5,FALSE)),"",VLOOKUP(B:B,'Shared Sites 2-18'!$A$2:$P$98,5,FALSE))</f>
        <v/>
      </c>
      <c r="W209" s="17" t="str">
        <f>IF(ISERROR(VLOOKUP(B:B,'Shared Sites 2-18'!$A$2:$P$98,15,FALSE)),"",VLOOKUP(B:B,'Shared Sites 2-18'!$A$2:$P$98,15,FALSE))</f>
        <v/>
      </c>
      <c r="Y209" s="17" t="str">
        <f t="shared" si="4"/>
        <v>6034</v>
      </c>
      <c r="Z209" s="17">
        <v>6034</v>
      </c>
      <c r="AA209" s="402"/>
      <c r="AB209" s="420"/>
    </row>
    <row r="210" spans="1:28" ht="14.65" customHeight="1" x14ac:dyDescent="0.25">
      <c r="A210" s="16">
        <v>4301</v>
      </c>
      <c r="B210" s="16" t="s">
        <v>371</v>
      </c>
      <c r="C210" s="16" t="s">
        <v>1505</v>
      </c>
      <c r="D210" s="16" t="s">
        <v>55</v>
      </c>
      <c r="E210" s="16" t="s">
        <v>50</v>
      </c>
      <c r="F210" s="17" t="s">
        <v>46</v>
      </c>
      <c r="G210" s="17" t="s">
        <v>46</v>
      </c>
      <c r="H210" s="17" t="s">
        <v>52</v>
      </c>
      <c r="I210" s="17" t="s">
        <v>52</v>
      </c>
      <c r="J210" s="17">
        <v>21</v>
      </c>
      <c r="K210" s="17">
        <v>0</v>
      </c>
      <c r="L210" s="17">
        <v>0</v>
      </c>
      <c r="M210" s="17">
        <v>0</v>
      </c>
      <c r="N210" s="17">
        <v>0</v>
      </c>
      <c r="O210" s="17">
        <v>24</v>
      </c>
      <c r="P210" s="23">
        <v>362</v>
      </c>
      <c r="Q210" s="23">
        <v>383</v>
      </c>
      <c r="R210" s="23">
        <v>407</v>
      </c>
      <c r="S210" s="17" t="s">
        <v>19</v>
      </c>
      <c r="T210" s="17" t="str">
        <f>IF(ISERROR(VLOOKUP(B:B,'Shared Sites 2-18'!$A$2:$P$98,3,FALSE)),"",VLOOKUP(B:B,'Shared Sites 2-18'!$A$2:$P$98,3,FALSE))</f>
        <v/>
      </c>
      <c r="U210" s="17" t="str">
        <f>IF(ISERROR(VLOOKUP(B:B,'Shared Sites 2-18'!$A$2:$P$98,4,FALSE)),"",VLOOKUP(B:B,'Shared Sites 2-18'!$A$2:$P$98,4,FALSE))</f>
        <v/>
      </c>
      <c r="V210" s="17" t="str">
        <f>IF(ISERROR(VLOOKUP(B:B,'Shared Sites 2-18'!$A$2:$P$98,5,FALSE)),"",VLOOKUP(B:B,'Shared Sites 2-18'!$A$2:$P$98,5,FALSE))</f>
        <v/>
      </c>
      <c r="W210" s="17" t="str">
        <f>IF(ISERROR(VLOOKUP(B:B,'Shared Sites 2-18'!$A$2:$P$98,15,FALSE)),"",VLOOKUP(B:B,'Shared Sites 2-18'!$A$2:$P$98,15,FALSE))</f>
        <v/>
      </c>
      <c r="Y210" s="17" t="str">
        <f t="shared" si="4"/>
        <v>6034</v>
      </c>
      <c r="Z210" s="17">
        <v>6034</v>
      </c>
      <c r="AA210" s="402"/>
      <c r="AB210" s="420"/>
    </row>
    <row r="211" spans="1:28" ht="14.65" customHeight="1" x14ac:dyDescent="0.25">
      <c r="A211" s="16">
        <v>4315</v>
      </c>
      <c r="B211" s="16" t="s">
        <v>372</v>
      </c>
      <c r="C211" s="16" t="s">
        <v>1506</v>
      </c>
      <c r="D211" s="16" t="s">
        <v>55</v>
      </c>
      <c r="E211" s="16" t="s">
        <v>50</v>
      </c>
      <c r="F211" s="17" t="s">
        <v>46</v>
      </c>
      <c r="G211" s="17" t="s">
        <v>46</v>
      </c>
      <c r="H211" s="17" t="s">
        <v>48</v>
      </c>
      <c r="I211" s="17" t="s">
        <v>48</v>
      </c>
      <c r="J211" s="17">
        <v>31</v>
      </c>
      <c r="K211" s="17">
        <v>0</v>
      </c>
      <c r="L211" s="17">
        <v>0</v>
      </c>
      <c r="M211" s="17">
        <v>0</v>
      </c>
      <c r="N211" s="17">
        <v>0</v>
      </c>
      <c r="O211" s="17">
        <v>24</v>
      </c>
      <c r="P211" s="23">
        <v>750</v>
      </c>
      <c r="Q211" s="23">
        <v>781</v>
      </c>
      <c r="R211" s="23">
        <v>805</v>
      </c>
      <c r="S211" s="17" t="s">
        <v>19</v>
      </c>
      <c r="T211" s="17" t="str">
        <f>IF(ISERROR(VLOOKUP(B:B,'Shared Sites 2-18'!$A$2:$P$98,3,FALSE)),"",VLOOKUP(B:B,'Shared Sites 2-18'!$A$2:$P$98,3,FALSE))</f>
        <v/>
      </c>
      <c r="U211" s="17" t="str">
        <f>IF(ISERROR(VLOOKUP(B:B,'Shared Sites 2-18'!$A$2:$P$98,4,FALSE)),"",VLOOKUP(B:B,'Shared Sites 2-18'!$A$2:$P$98,4,FALSE))</f>
        <v/>
      </c>
      <c r="V211" s="17" t="str">
        <f>IF(ISERROR(VLOOKUP(B:B,'Shared Sites 2-18'!$A$2:$P$98,5,FALSE)),"",VLOOKUP(B:B,'Shared Sites 2-18'!$A$2:$P$98,5,FALSE))</f>
        <v/>
      </c>
      <c r="W211" s="17" t="str">
        <f>IF(ISERROR(VLOOKUP(B:B,'Shared Sites 2-18'!$A$2:$P$98,15,FALSE)),"",VLOOKUP(B:B,'Shared Sites 2-18'!$A$2:$P$98,15,FALSE))</f>
        <v/>
      </c>
      <c r="Y211" s="17" t="str">
        <f t="shared" si="4"/>
        <v>6034</v>
      </c>
      <c r="Z211" s="17">
        <v>6034</v>
      </c>
      <c r="AA211" s="402"/>
      <c r="AB211" s="420"/>
    </row>
    <row r="212" spans="1:28" ht="14.65" customHeight="1" x14ac:dyDescent="0.25">
      <c r="A212" s="16">
        <v>4322</v>
      </c>
      <c r="B212" s="16" t="s">
        <v>373</v>
      </c>
      <c r="C212" s="16" t="s">
        <v>1507</v>
      </c>
      <c r="D212" s="16" t="s">
        <v>255</v>
      </c>
      <c r="E212" s="16" t="s">
        <v>91</v>
      </c>
      <c r="F212" s="17" t="s">
        <v>46</v>
      </c>
      <c r="G212" s="17" t="s">
        <v>102</v>
      </c>
      <c r="H212" s="17" t="s">
        <v>6</v>
      </c>
      <c r="I212" s="17" t="s">
        <v>6</v>
      </c>
      <c r="J212" s="17">
        <v>0</v>
      </c>
      <c r="K212" s="17">
        <v>0</v>
      </c>
      <c r="L212" s="17">
        <v>0</v>
      </c>
      <c r="M212" s="17">
        <v>0</v>
      </c>
      <c r="N212" s="17">
        <v>0</v>
      </c>
      <c r="O212" s="17">
        <v>0</v>
      </c>
      <c r="P212" s="23">
        <v>558</v>
      </c>
      <c r="Q212" s="23">
        <v>558</v>
      </c>
      <c r="R212" s="23">
        <v>558</v>
      </c>
      <c r="S212" s="17" t="s">
        <v>20</v>
      </c>
      <c r="T212" s="17" t="str">
        <f>IF(ISERROR(VLOOKUP(B:B,'Shared Sites 2-18'!$A$2:$P$98,3,FALSE)),"",VLOOKUP(B:B,'Shared Sites 2-18'!$A$2:$P$98,3,FALSE))</f>
        <v/>
      </c>
      <c r="U212" s="17" t="str">
        <f>IF(ISERROR(VLOOKUP(B:B,'Shared Sites 2-18'!$A$2:$P$98,4,FALSE)),"",VLOOKUP(B:B,'Shared Sites 2-18'!$A$2:$P$98,4,FALSE))</f>
        <v/>
      </c>
      <c r="V212" s="17" t="str">
        <f>IF(ISERROR(VLOOKUP(B:B,'Shared Sites 2-18'!$A$2:$P$98,5,FALSE)),"",VLOOKUP(B:B,'Shared Sites 2-18'!$A$2:$P$98,5,FALSE))</f>
        <v/>
      </c>
      <c r="W212" s="17" t="str">
        <f>IF(ISERROR(VLOOKUP(B:B,'Shared Sites 2-18'!$A$2:$P$98,15,FALSE)),"",VLOOKUP(B:B,'Shared Sites 2-18'!$A$2:$P$98,15,FALSE))</f>
        <v/>
      </c>
      <c r="Y212" s="17" t="str">
        <f t="shared" si="4"/>
        <v>9654</v>
      </c>
      <c r="Z212" s="17">
        <v>9654</v>
      </c>
      <c r="AA212" s="402"/>
      <c r="AB212" s="420"/>
    </row>
    <row r="213" spans="1:28" ht="14.65" customHeight="1" x14ac:dyDescent="0.25">
      <c r="A213" s="16">
        <v>4329</v>
      </c>
      <c r="B213" s="16" t="s">
        <v>374</v>
      </c>
      <c r="C213" s="16" t="s">
        <v>1508</v>
      </c>
      <c r="D213" s="16" t="s">
        <v>55</v>
      </c>
      <c r="E213" s="16" t="s">
        <v>50</v>
      </c>
      <c r="F213" s="17" t="s">
        <v>46</v>
      </c>
      <c r="G213" s="17" t="s">
        <v>46</v>
      </c>
      <c r="H213" s="17" t="s">
        <v>49</v>
      </c>
      <c r="I213" s="17" t="s">
        <v>49</v>
      </c>
      <c r="J213" s="17">
        <v>52</v>
      </c>
      <c r="K213" s="17">
        <v>0</v>
      </c>
      <c r="L213" s="17">
        <v>0</v>
      </c>
      <c r="M213" s="17">
        <v>18</v>
      </c>
      <c r="N213" s="17">
        <v>39</v>
      </c>
      <c r="O213" s="17">
        <v>23</v>
      </c>
      <c r="P213" s="23">
        <v>762</v>
      </c>
      <c r="Q213" s="23">
        <v>814</v>
      </c>
      <c r="R213" s="23">
        <v>894</v>
      </c>
      <c r="S213" s="17" t="s">
        <v>19</v>
      </c>
      <c r="T213" s="17" t="str">
        <f>IF(ISERROR(VLOOKUP(B:B,'Shared Sites 2-18'!$A$2:$P$98,3,FALSE)),"",VLOOKUP(B:B,'Shared Sites 2-18'!$A$2:$P$98,3,FALSE))</f>
        <v/>
      </c>
      <c r="U213" s="17" t="str">
        <f>IF(ISERROR(VLOOKUP(B:B,'Shared Sites 2-18'!$A$2:$P$98,4,FALSE)),"",VLOOKUP(B:B,'Shared Sites 2-18'!$A$2:$P$98,4,FALSE))</f>
        <v/>
      </c>
      <c r="V213" s="17" t="str">
        <f>IF(ISERROR(VLOOKUP(B:B,'Shared Sites 2-18'!$A$2:$P$98,5,FALSE)),"",VLOOKUP(B:B,'Shared Sites 2-18'!$A$2:$P$98,5,FALSE))</f>
        <v/>
      </c>
      <c r="W213" s="17" t="str">
        <f>IF(ISERROR(VLOOKUP(B:B,'Shared Sites 2-18'!$A$2:$P$98,15,FALSE)),"",VLOOKUP(B:B,'Shared Sites 2-18'!$A$2:$P$98,15,FALSE))</f>
        <v/>
      </c>
      <c r="Y213" s="17" t="str">
        <f t="shared" si="4"/>
        <v>6034</v>
      </c>
      <c r="Z213" s="17">
        <v>6034</v>
      </c>
      <c r="AA213" s="402"/>
      <c r="AB213" s="420"/>
    </row>
    <row r="214" spans="1:28" ht="14.65" customHeight="1" x14ac:dyDescent="0.25">
      <c r="A214" s="16">
        <v>4342</v>
      </c>
      <c r="B214" s="16" t="s">
        <v>375</v>
      </c>
      <c r="C214" s="16" t="s">
        <v>376</v>
      </c>
      <c r="D214" s="16" t="s">
        <v>55</v>
      </c>
      <c r="E214" s="16" t="s">
        <v>50</v>
      </c>
      <c r="F214" s="17" t="s">
        <v>46</v>
      </c>
      <c r="G214" s="17" t="s">
        <v>46</v>
      </c>
      <c r="H214" s="17" t="s">
        <v>48</v>
      </c>
      <c r="I214" s="17" t="s">
        <v>48</v>
      </c>
      <c r="J214" s="17">
        <v>60</v>
      </c>
      <c r="K214" s="17">
        <v>0</v>
      </c>
      <c r="L214" s="17">
        <v>0</v>
      </c>
      <c r="M214" s="17">
        <v>0</v>
      </c>
      <c r="N214" s="17">
        <v>0</v>
      </c>
      <c r="O214" s="17">
        <v>17</v>
      </c>
      <c r="P214" s="23">
        <v>409</v>
      </c>
      <c r="Q214" s="23">
        <v>469</v>
      </c>
      <c r="R214" s="23">
        <v>486</v>
      </c>
      <c r="S214" s="17" t="s">
        <v>19</v>
      </c>
      <c r="T214" s="17" t="str">
        <f>IF(ISERROR(VLOOKUP(B:B,'Shared Sites 2-18'!$A$2:$P$98,3,FALSE)),"",VLOOKUP(B:B,'Shared Sites 2-18'!$A$2:$P$98,3,FALSE))</f>
        <v/>
      </c>
      <c r="U214" s="17" t="str">
        <f>IF(ISERROR(VLOOKUP(B:B,'Shared Sites 2-18'!$A$2:$P$98,4,FALSE)),"",VLOOKUP(B:B,'Shared Sites 2-18'!$A$2:$P$98,4,FALSE))</f>
        <v/>
      </c>
      <c r="V214" s="17" t="str">
        <f>IF(ISERROR(VLOOKUP(B:B,'Shared Sites 2-18'!$A$2:$P$98,5,FALSE)),"",VLOOKUP(B:B,'Shared Sites 2-18'!$A$2:$P$98,5,FALSE))</f>
        <v/>
      </c>
      <c r="W214" s="17" t="str">
        <f>IF(ISERROR(VLOOKUP(B:B,'Shared Sites 2-18'!$A$2:$P$98,15,FALSE)),"",VLOOKUP(B:B,'Shared Sites 2-18'!$A$2:$P$98,15,FALSE))</f>
        <v/>
      </c>
      <c r="Y214" s="17" t="str">
        <f t="shared" si="4"/>
        <v>6034</v>
      </c>
      <c r="Z214" s="17">
        <v>6034</v>
      </c>
      <c r="AA214" s="402"/>
      <c r="AB214" s="420"/>
    </row>
    <row r="215" spans="1:28" ht="14.65" customHeight="1" x14ac:dyDescent="0.25">
      <c r="A215" s="16">
        <v>4349</v>
      </c>
      <c r="B215" s="16" t="s">
        <v>377</v>
      </c>
      <c r="C215" s="16" t="s">
        <v>378</v>
      </c>
      <c r="D215" s="16" t="s">
        <v>55</v>
      </c>
      <c r="E215" s="16" t="s">
        <v>50</v>
      </c>
      <c r="F215" s="17" t="s">
        <v>102</v>
      </c>
      <c r="G215" s="17" t="s">
        <v>46</v>
      </c>
      <c r="H215" s="17" t="s">
        <v>47</v>
      </c>
      <c r="I215" s="17" t="s">
        <v>47</v>
      </c>
      <c r="J215" s="17">
        <v>22</v>
      </c>
      <c r="K215" s="17">
        <v>0</v>
      </c>
      <c r="L215" s="17">
        <v>0</v>
      </c>
      <c r="M215" s="17">
        <v>17</v>
      </c>
      <c r="N215" s="17">
        <v>0</v>
      </c>
      <c r="O215" s="17">
        <v>0</v>
      </c>
      <c r="P215" s="23">
        <v>268</v>
      </c>
      <c r="Q215" s="23">
        <v>290</v>
      </c>
      <c r="R215" s="23">
        <v>307</v>
      </c>
      <c r="S215" s="17" t="s">
        <v>19</v>
      </c>
      <c r="T215" s="17" t="str">
        <f>IF(ISERROR(VLOOKUP(B:B,'Shared Sites 2-18'!$A$2:$P$98,3,FALSE)),"",VLOOKUP(B:B,'Shared Sites 2-18'!$A$2:$P$98,3,FALSE))</f>
        <v/>
      </c>
      <c r="U215" s="17" t="str">
        <f>IF(ISERROR(VLOOKUP(B:B,'Shared Sites 2-18'!$A$2:$P$98,4,FALSE)),"",VLOOKUP(B:B,'Shared Sites 2-18'!$A$2:$P$98,4,FALSE))</f>
        <v/>
      </c>
      <c r="V215" s="17" t="str">
        <f>IF(ISERROR(VLOOKUP(B:B,'Shared Sites 2-18'!$A$2:$P$98,5,FALSE)),"",VLOOKUP(B:B,'Shared Sites 2-18'!$A$2:$P$98,5,FALSE))</f>
        <v/>
      </c>
      <c r="W215" s="17" t="str">
        <f>IF(ISERROR(VLOOKUP(B:B,'Shared Sites 2-18'!$A$2:$P$98,15,FALSE)),"",VLOOKUP(B:B,'Shared Sites 2-18'!$A$2:$P$98,15,FALSE))</f>
        <v/>
      </c>
      <c r="Y215" s="17" t="str">
        <f t="shared" si="4"/>
        <v>6034</v>
      </c>
      <c r="Z215" s="17">
        <v>6034</v>
      </c>
      <c r="AA215" s="402"/>
      <c r="AB215" s="420"/>
    </row>
    <row r="216" spans="1:28" ht="14.65" customHeight="1" x14ac:dyDescent="0.25">
      <c r="A216" s="16">
        <v>4356</v>
      </c>
      <c r="B216" s="16" t="s">
        <v>379</v>
      </c>
      <c r="C216" s="16" t="s">
        <v>380</v>
      </c>
      <c r="D216" s="16" t="s">
        <v>55</v>
      </c>
      <c r="E216" s="16" t="s">
        <v>50</v>
      </c>
      <c r="F216" s="17" t="s">
        <v>46</v>
      </c>
      <c r="G216" s="17" t="s">
        <v>46</v>
      </c>
      <c r="H216" s="17" t="s">
        <v>52</v>
      </c>
      <c r="I216" s="17" t="s">
        <v>52</v>
      </c>
      <c r="J216" s="17">
        <v>26</v>
      </c>
      <c r="K216" s="17">
        <v>0</v>
      </c>
      <c r="L216" s="17">
        <v>0</v>
      </c>
      <c r="M216" s="17">
        <v>8</v>
      </c>
      <c r="N216" s="17">
        <v>0</v>
      </c>
      <c r="O216" s="17">
        <v>17</v>
      </c>
      <c r="P216" s="23">
        <v>639</v>
      </c>
      <c r="Q216" s="23">
        <v>665</v>
      </c>
      <c r="R216" s="23">
        <v>690</v>
      </c>
      <c r="S216" s="17" t="s">
        <v>19</v>
      </c>
      <c r="T216" s="17" t="str">
        <f>IF(ISERROR(VLOOKUP(B:B,'Shared Sites 2-18'!$A$2:$P$98,3,FALSE)),"",VLOOKUP(B:B,'Shared Sites 2-18'!$A$2:$P$98,3,FALSE))</f>
        <v/>
      </c>
      <c r="U216" s="17" t="str">
        <f>IF(ISERROR(VLOOKUP(B:B,'Shared Sites 2-18'!$A$2:$P$98,4,FALSE)),"",VLOOKUP(B:B,'Shared Sites 2-18'!$A$2:$P$98,4,FALSE))</f>
        <v/>
      </c>
      <c r="V216" s="17" t="str">
        <f>IF(ISERROR(VLOOKUP(B:B,'Shared Sites 2-18'!$A$2:$P$98,5,FALSE)),"",VLOOKUP(B:B,'Shared Sites 2-18'!$A$2:$P$98,5,FALSE))</f>
        <v/>
      </c>
      <c r="W216" s="17" t="str">
        <f>IF(ISERROR(VLOOKUP(B:B,'Shared Sites 2-18'!$A$2:$P$98,15,FALSE)),"",VLOOKUP(B:B,'Shared Sites 2-18'!$A$2:$P$98,15,FALSE))</f>
        <v/>
      </c>
      <c r="Y216" s="17" t="str">
        <f t="shared" si="4"/>
        <v>6034</v>
      </c>
      <c r="Z216" s="17">
        <v>6034</v>
      </c>
      <c r="AA216" s="402"/>
      <c r="AB216" s="420"/>
    </row>
    <row r="217" spans="1:28" ht="14.65" customHeight="1" x14ac:dyDescent="0.25">
      <c r="A217" s="16">
        <v>4397</v>
      </c>
      <c r="B217" s="16" t="s">
        <v>381</v>
      </c>
      <c r="C217" s="16" t="s">
        <v>382</v>
      </c>
      <c r="D217" s="16" t="s">
        <v>55</v>
      </c>
      <c r="E217" s="16" t="s">
        <v>50</v>
      </c>
      <c r="F217" s="17" t="s">
        <v>46</v>
      </c>
      <c r="G217" s="17" t="s">
        <v>46</v>
      </c>
      <c r="H217" s="17" t="s">
        <v>51</v>
      </c>
      <c r="I217" s="17" t="s">
        <v>51</v>
      </c>
      <c r="J217" s="17">
        <v>37</v>
      </c>
      <c r="K217" s="17">
        <v>0</v>
      </c>
      <c r="L217" s="17">
        <v>0</v>
      </c>
      <c r="M217" s="17">
        <v>0</v>
      </c>
      <c r="N217" s="17">
        <v>0</v>
      </c>
      <c r="O217" s="17">
        <v>0</v>
      </c>
      <c r="P217" s="23">
        <v>663</v>
      </c>
      <c r="Q217" s="23">
        <v>700</v>
      </c>
      <c r="R217" s="23">
        <v>700</v>
      </c>
      <c r="S217" s="17" t="s">
        <v>19</v>
      </c>
      <c r="T217" s="17" t="str">
        <f>IF(ISERROR(VLOOKUP(B:B,'Shared Sites 2-18'!$A$2:$P$98,3,FALSE)),"",VLOOKUP(B:B,'Shared Sites 2-18'!$A$2:$P$98,3,FALSE))</f>
        <v/>
      </c>
      <c r="U217" s="17" t="str">
        <f>IF(ISERROR(VLOOKUP(B:B,'Shared Sites 2-18'!$A$2:$P$98,4,FALSE)),"",VLOOKUP(B:B,'Shared Sites 2-18'!$A$2:$P$98,4,FALSE))</f>
        <v/>
      </c>
      <c r="V217" s="17" t="str">
        <f>IF(ISERROR(VLOOKUP(B:B,'Shared Sites 2-18'!$A$2:$P$98,5,FALSE)),"",VLOOKUP(B:B,'Shared Sites 2-18'!$A$2:$P$98,5,FALSE))</f>
        <v/>
      </c>
      <c r="W217" s="17" t="str">
        <f>IF(ISERROR(VLOOKUP(B:B,'Shared Sites 2-18'!$A$2:$P$98,15,FALSE)),"",VLOOKUP(B:B,'Shared Sites 2-18'!$A$2:$P$98,15,FALSE))</f>
        <v/>
      </c>
      <c r="Y217" s="17" t="str">
        <f t="shared" si="4"/>
        <v>6034</v>
      </c>
      <c r="Z217" s="17">
        <v>6034</v>
      </c>
      <c r="AA217" s="402"/>
      <c r="AB217" s="420"/>
    </row>
    <row r="218" spans="1:28" ht="14.65" customHeight="1" x14ac:dyDescent="0.25">
      <c r="A218" s="16">
        <v>4425</v>
      </c>
      <c r="B218" s="16" t="s">
        <v>383</v>
      </c>
      <c r="C218" s="16" t="s">
        <v>384</v>
      </c>
      <c r="D218" s="16" t="s">
        <v>55</v>
      </c>
      <c r="E218" s="16" t="s">
        <v>50</v>
      </c>
      <c r="F218" s="17" t="s">
        <v>46</v>
      </c>
      <c r="G218" s="17" t="s">
        <v>46</v>
      </c>
      <c r="H218" s="17" t="s">
        <v>48</v>
      </c>
      <c r="I218" s="17" t="s">
        <v>48</v>
      </c>
      <c r="J218" s="17">
        <v>21</v>
      </c>
      <c r="K218" s="17">
        <v>0</v>
      </c>
      <c r="L218" s="17">
        <v>0</v>
      </c>
      <c r="M218" s="17">
        <v>4</v>
      </c>
      <c r="N218" s="17">
        <v>0</v>
      </c>
      <c r="O218" s="17">
        <v>24</v>
      </c>
      <c r="P218" s="23">
        <v>538</v>
      </c>
      <c r="Q218" s="23">
        <v>559</v>
      </c>
      <c r="R218" s="23">
        <v>587</v>
      </c>
      <c r="S218" s="17" t="s">
        <v>19</v>
      </c>
      <c r="T218" s="17" t="str">
        <f>IF(ISERROR(VLOOKUP(B:B,'Shared Sites 2-18'!$A$2:$P$98,3,FALSE)),"",VLOOKUP(B:B,'Shared Sites 2-18'!$A$2:$P$98,3,FALSE))</f>
        <v/>
      </c>
      <c r="U218" s="17" t="str">
        <f>IF(ISERROR(VLOOKUP(B:B,'Shared Sites 2-18'!$A$2:$P$98,4,FALSE)),"",VLOOKUP(B:B,'Shared Sites 2-18'!$A$2:$P$98,4,FALSE))</f>
        <v/>
      </c>
      <c r="V218" s="17" t="str">
        <f>IF(ISERROR(VLOOKUP(B:B,'Shared Sites 2-18'!$A$2:$P$98,5,FALSE)),"",VLOOKUP(B:B,'Shared Sites 2-18'!$A$2:$P$98,5,FALSE))</f>
        <v/>
      </c>
      <c r="W218" s="17" t="str">
        <f>IF(ISERROR(VLOOKUP(B:B,'Shared Sites 2-18'!$A$2:$P$98,15,FALSE)),"",VLOOKUP(B:B,'Shared Sites 2-18'!$A$2:$P$98,15,FALSE))</f>
        <v/>
      </c>
      <c r="Y218" s="17" t="str">
        <f t="shared" si="4"/>
        <v>6034</v>
      </c>
      <c r="Z218" s="17">
        <v>6034</v>
      </c>
      <c r="AA218" s="402"/>
      <c r="AB218" s="420"/>
    </row>
    <row r="219" spans="1:28" ht="14.65" customHeight="1" x14ac:dyDescent="0.25">
      <c r="A219" s="16">
        <v>4431</v>
      </c>
      <c r="B219" s="16" t="s">
        <v>385</v>
      </c>
      <c r="C219" s="16" t="s">
        <v>1509</v>
      </c>
      <c r="D219" s="16" t="s">
        <v>55</v>
      </c>
      <c r="E219" s="16" t="s">
        <v>50</v>
      </c>
      <c r="F219" s="17" t="s">
        <v>46</v>
      </c>
      <c r="G219" s="17" t="s">
        <v>46</v>
      </c>
      <c r="H219" s="17" t="s">
        <v>49</v>
      </c>
      <c r="I219" s="17" t="s">
        <v>49</v>
      </c>
      <c r="J219" s="17">
        <v>23</v>
      </c>
      <c r="K219" s="17">
        <v>0</v>
      </c>
      <c r="L219" s="17">
        <v>0</v>
      </c>
      <c r="M219" s="17">
        <v>0</v>
      </c>
      <c r="N219" s="17">
        <v>0</v>
      </c>
      <c r="O219" s="17">
        <v>24</v>
      </c>
      <c r="P219" s="23">
        <v>363</v>
      </c>
      <c r="Q219" s="23">
        <v>386</v>
      </c>
      <c r="R219" s="23">
        <v>410</v>
      </c>
      <c r="S219" s="17" t="s">
        <v>19</v>
      </c>
      <c r="T219" s="17" t="str">
        <f>IF(ISERROR(VLOOKUP(B:B,'Shared Sites 2-18'!$A$2:$P$98,3,FALSE)),"",VLOOKUP(B:B,'Shared Sites 2-18'!$A$2:$P$98,3,FALSE))</f>
        <v/>
      </c>
      <c r="U219" s="17" t="str">
        <f>IF(ISERROR(VLOOKUP(B:B,'Shared Sites 2-18'!$A$2:$P$98,4,FALSE)),"",VLOOKUP(B:B,'Shared Sites 2-18'!$A$2:$P$98,4,FALSE))</f>
        <v/>
      </c>
      <c r="V219" s="17" t="str">
        <f>IF(ISERROR(VLOOKUP(B:B,'Shared Sites 2-18'!$A$2:$P$98,5,FALSE)),"",VLOOKUP(B:B,'Shared Sites 2-18'!$A$2:$P$98,5,FALSE))</f>
        <v/>
      </c>
      <c r="W219" s="17" t="str">
        <f>IF(ISERROR(VLOOKUP(B:B,'Shared Sites 2-18'!$A$2:$P$98,15,FALSE)),"",VLOOKUP(B:B,'Shared Sites 2-18'!$A$2:$P$98,15,FALSE))</f>
        <v/>
      </c>
      <c r="Y219" s="17" t="str">
        <f t="shared" si="4"/>
        <v>6034</v>
      </c>
      <c r="Z219" s="17">
        <v>6034</v>
      </c>
      <c r="AA219" s="402"/>
      <c r="AB219" s="420"/>
    </row>
    <row r="220" spans="1:28" ht="14.65" customHeight="1" x14ac:dyDescent="0.25">
      <c r="A220" s="16">
        <v>4438</v>
      </c>
      <c r="B220" s="16" t="s">
        <v>386</v>
      </c>
      <c r="C220" s="16" t="s">
        <v>1510</v>
      </c>
      <c r="D220" s="16" t="s">
        <v>55</v>
      </c>
      <c r="E220" s="16" t="s">
        <v>50</v>
      </c>
      <c r="F220" s="17" t="s">
        <v>46</v>
      </c>
      <c r="G220" s="17" t="s">
        <v>46</v>
      </c>
      <c r="H220" s="17" t="s">
        <v>52</v>
      </c>
      <c r="I220" s="17" t="s">
        <v>52</v>
      </c>
      <c r="J220" s="17">
        <v>17</v>
      </c>
      <c r="K220" s="17">
        <v>0</v>
      </c>
      <c r="L220" s="17">
        <v>0</v>
      </c>
      <c r="M220" s="17">
        <v>8</v>
      </c>
      <c r="N220" s="17">
        <v>0</v>
      </c>
      <c r="O220" s="17">
        <v>21</v>
      </c>
      <c r="P220" s="23">
        <v>380</v>
      </c>
      <c r="Q220" s="23">
        <v>397</v>
      </c>
      <c r="R220" s="23">
        <v>426</v>
      </c>
      <c r="S220" s="17" t="s">
        <v>19</v>
      </c>
      <c r="T220" s="17" t="str">
        <f>IF(ISERROR(VLOOKUP(B:B,'Shared Sites 2-18'!$A$2:$P$98,3,FALSE)),"",VLOOKUP(B:B,'Shared Sites 2-18'!$A$2:$P$98,3,FALSE))</f>
        <v/>
      </c>
      <c r="U220" s="17" t="str">
        <f>IF(ISERROR(VLOOKUP(B:B,'Shared Sites 2-18'!$A$2:$P$98,4,FALSE)),"",VLOOKUP(B:B,'Shared Sites 2-18'!$A$2:$P$98,4,FALSE))</f>
        <v/>
      </c>
      <c r="V220" s="17" t="str">
        <f>IF(ISERROR(VLOOKUP(B:B,'Shared Sites 2-18'!$A$2:$P$98,5,FALSE)),"",VLOOKUP(B:B,'Shared Sites 2-18'!$A$2:$P$98,5,FALSE))</f>
        <v/>
      </c>
      <c r="W220" s="17" t="str">
        <f>IF(ISERROR(VLOOKUP(B:B,'Shared Sites 2-18'!$A$2:$P$98,15,FALSE)),"",VLOOKUP(B:B,'Shared Sites 2-18'!$A$2:$P$98,15,FALSE))</f>
        <v/>
      </c>
      <c r="Y220" s="17" t="str">
        <f t="shared" si="4"/>
        <v>6034</v>
      </c>
      <c r="Z220" s="17">
        <v>6034</v>
      </c>
      <c r="AA220" s="402"/>
      <c r="AB220" s="420"/>
    </row>
    <row r="221" spans="1:28" ht="14.65" customHeight="1" x14ac:dyDescent="0.25">
      <c r="A221" s="16">
        <v>4445</v>
      </c>
      <c r="B221" s="16" t="s">
        <v>387</v>
      </c>
      <c r="C221" s="16" t="s">
        <v>388</v>
      </c>
      <c r="D221" s="16" t="s">
        <v>55</v>
      </c>
      <c r="E221" s="16" t="s">
        <v>50</v>
      </c>
      <c r="F221" s="17" t="s">
        <v>46</v>
      </c>
      <c r="G221" s="17" t="s">
        <v>46</v>
      </c>
      <c r="H221" s="17" t="s">
        <v>47</v>
      </c>
      <c r="I221" s="17" t="s">
        <v>47</v>
      </c>
      <c r="J221" s="17">
        <v>29</v>
      </c>
      <c r="K221" s="17">
        <v>0</v>
      </c>
      <c r="L221" s="17">
        <v>0</v>
      </c>
      <c r="M221" s="17">
        <v>12</v>
      </c>
      <c r="N221" s="17">
        <v>44</v>
      </c>
      <c r="O221" s="17">
        <v>22</v>
      </c>
      <c r="P221" s="23">
        <v>658</v>
      </c>
      <c r="Q221" s="23">
        <v>687</v>
      </c>
      <c r="R221" s="23">
        <v>765</v>
      </c>
      <c r="S221" s="17" t="s">
        <v>19</v>
      </c>
      <c r="T221" s="17" t="str">
        <f>IF(ISERROR(VLOOKUP(B:B,'Shared Sites 2-18'!$A$2:$P$98,3,FALSE)),"",VLOOKUP(B:B,'Shared Sites 2-18'!$A$2:$P$98,3,FALSE))</f>
        <v/>
      </c>
      <c r="U221" s="17" t="str">
        <f>IF(ISERROR(VLOOKUP(B:B,'Shared Sites 2-18'!$A$2:$P$98,4,FALSE)),"",VLOOKUP(B:B,'Shared Sites 2-18'!$A$2:$P$98,4,FALSE))</f>
        <v/>
      </c>
      <c r="V221" s="17" t="str">
        <f>IF(ISERROR(VLOOKUP(B:B,'Shared Sites 2-18'!$A$2:$P$98,5,FALSE)),"",VLOOKUP(B:B,'Shared Sites 2-18'!$A$2:$P$98,5,FALSE))</f>
        <v/>
      </c>
      <c r="W221" s="17" t="str">
        <f>IF(ISERROR(VLOOKUP(B:B,'Shared Sites 2-18'!$A$2:$P$98,15,FALSE)),"",VLOOKUP(B:B,'Shared Sites 2-18'!$A$2:$P$98,15,FALSE))</f>
        <v/>
      </c>
      <c r="Y221" s="17" t="str">
        <f t="shared" si="4"/>
        <v>6034</v>
      </c>
      <c r="Z221" s="17">
        <v>6034</v>
      </c>
      <c r="AA221" s="402"/>
      <c r="AB221" s="420"/>
    </row>
    <row r="222" spans="1:28" ht="14.65" customHeight="1" x14ac:dyDescent="0.25">
      <c r="A222" s="16">
        <v>4452</v>
      </c>
      <c r="B222" s="16" t="s">
        <v>389</v>
      </c>
      <c r="C222" s="16" t="s">
        <v>1511</v>
      </c>
      <c r="D222" s="16" t="s">
        <v>90</v>
      </c>
      <c r="E222" s="16" t="s">
        <v>105</v>
      </c>
      <c r="F222" s="17" t="s">
        <v>46</v>
      </c>
      <c r="G222" s="17" t="s">
        <v>46</v>
      </c>
      <c r="H222" s="17" t="s">
        <v>47</v>
      </c>
      <c r="I222" s="17" t="s">
        <v>47</v>
      </c>
      <c r="J222" s="17">
        <v>20</v>
      </c>
      <c r="K222" s="17">
        <v>0</v>
      </c>
      <c r="L222" s="17">
        <v>0</v>
      </c>
      <c r="M222" s="17">
        <v>11</v>
      </c>
      <c r="N222" s="17">
        <v>0</v>
      </c>
      <c r="O222" s="17">
        <v>0</v>
      </c>
      <c r="P222" s="23">
        <v>565</v>
      </c>
      <c r="Q222" s="23">
        <v>585</v>
      </c>
      <c r="R222" s="23">
        <v>596</v>
      </c>
      <c r="S222" s="17" t="s">
        <v>19</v>
      </c>
      <c r="T222" s="17" t="str">
        <f>IF(ISERROR(VLOOKUP(B:B,'Shared Sites 2-18'!$A$2:$P$98,3,FALSE)),"",VLOOKUP(B:B,'Shared Sites 2-18'!$A$2:$P$98,3,FALSE))</f>
        <v/>
      </c>
      <c r="U222" s="17" t="str">
        <f>IF(ISERROR(VLOOKUP(B:B,'Shared Sites 2-18'!$A$2:$P$98,4,FALSE)),"",VLOOKUP(B:B,'Shared Sites 2-18'!$A$2:$P$98,4,FALSE))</f>
        <v/>
      </c>
      <c r="V222" s="17" t="str">
        <f>IF(ISERROR(VLOOKUP(B:B,'Shared Sites 2-18'!$A$2:$P$98,5,FALSE)),"",VLOOKUP(B:B,'Shared Sites 2-18'!$A$2:$P$98,5,FALSE))</f>
        <v/>
      </c>
      <c r="W222" s="17" t="str">
        <f>IF(ISERROR(VLOOKUP(B:B,'Shared Sites 2-18'!$A$2:$P$98,15,FALSE)),"",VLOOKUP(B:B,'Shared Sites 2-18'!$A$2:$P$98,15,FALSE))</f>
        <v/>
      </c>
      <c r="Y222" s="17" t="str">
        <f t="shared" si="4"/>
        <v>6034</v>
      </c>
      <c r="Z222" s="17">
        <v>6034</v>
      </c>
      <c r="AA222" s="402"/>
      <c r="AB222" s="420"/>
    </row>
    <row r="223" spans="1:28" ht="14.65" customHeight="1" x14ac:dyDescent="0.25">
      <c r="A223" s="16">
        <v>4466</v>
      </c>
      <c r="B223" s="16" t="s">
        <v>390</v>
      </c>
      <c r="C223" s="16" t="s">
        <v>1512</v>
      </c>
      <c r="D223" s="16" t="s">
        <v>55</v>
      </c>
      <c r="E223" s="16" t="s">
        <v>50</v>
      </c>
      <c r="F223" s="17" t="s">
        <v>46</v>
      </c>
      <c r="G223" s="17" t="s">
        <v>46</v>
      </c>
      <c r="H223" s="17" t="s">
        <v>48</v>
      </c>
      <c r="I223" s="17" t="s">
        <v>48</v>
      </c>
      <c r="J223" s="17">
        <v>24</v>
      </c>
      <c r="K223" s="17">
        <v>0</v>
      </c>
      <c r="L223" s="17">
        <v>0</v>
      </c>
      <c r="M223" s="17">
        <v>12</v>
      </c>
      <c r="N223" s="17">
        <v>0</v>
      </c>
      <c r="O223" s="17">
        <v>18</v>
      </c>
      <c r="P223" s="23">
        <v>548</v>
      </c>
      <c r="Q223" s="23">
        <v>572</v>
      </c>
      <c r="R223" s="23">
        <v>602</v>
      </c>
      <c r="S223" s="17" t="s">
        <v>19</v>
      </c>
      <c r="T223" s="17" t="str">
        <f>IF(ISERROR(VLOOKUP(B:B,'Shared Sites 2-18'!$A$2:$P$98,3,FALSE)),"",VLOOKUP(B:B,'Shared Sites 2-18'!$A$2:$P$98,3,FALSE))</f>
        <v/>
      </c>
      <c r="U223" s="17" t="str">
        <f>IF(ISERROR(VLOOKUP(B:B,'Shared Sites 2-18'!$A$2:$P$98,4,FALSE)),"",VLOOKUP(B:B,'Shared Sites 2-18'!$A$2:$P$98,4,FALSE))</f>
        <v/>
      </c>
      <c r="V223" s="17" t="str">
        <f>IF(ISERROR(VLOOKUP(B:B,'Shared Sites 2-18'!$A$2:$P$98,5,FALSE)),"",VLOOKUP(B:B,'Shared Sites 2-18'!$A$2:$P$98,5,FALSE))</f>
        <v/>
      </c>
      <c r="W223" s="17" t="str">
        <f>IF(ISERROR(VLOOKUP(B:B,'Shared Sites 2-18'!$A$2:$P$98,15,FALSE)),"",VLOOKUP(B:B,'Shared Sites 2-18'!$A$2:$P$98,15,FALSE))</f>
        <v/>
      </c>
      <c r="Y223" s="17" t="str">
        <f t="shared" si="4"/>
        <v>6034</v>
      </c>
      <c r="Z223" s="17">
        <v>6034</v>
      </c>
      <c r="AA223" s="402"/>
      <c r="AB223" s="420"/>
    </row>
    <row r="224" spans="1:28" ht="14.65" customHeight="1" x14ac:dyDescent="0.25">
      <c r="A224" s="16">
        <v>4473</v>
      </c>
      <c r="B224" s="16" t="s">
        <v>391</v>
      </c>
      <c r="C224" s="16" t="s">
        <v>392</v>
      </c>
      <c r="D224" s="16" t="s">
        <v>55</v>
      </c>
      <c r="E224" s="16" t="s">
        <v>80</v>
      </c>
      <c r="F224" s="17" t="s">
        <v>102</v>
      </c>
      <c r="G224" s="17" t="s">
        <v>46</v>
      </c>
      <c r="H224" s="17" t="s">
        <v>47</v>
      </c>
      <c r="I224" s="17" t="s">
        <v>47</v>
      </c>
      <c r="J224" s="17">
        <v>14</v>
      </c>
      <c r="K224" s="17">
        <v>0</v>
      </c>
      <c r="L224" s="17">
        <v>0</v>
      </c>
      <c r="M224" s="17">
        <v>10</v>
      </c>
      <c r="N224" s="17">
        <v>0</v>
      </c>
      <c r="O224" s="17">
        <v>0</v>
      </c>
      <c r="P224" s="23">
        <v>398</v>
      </c>
      <c r="Q224" s="23">
        <v>412</v>
      </c>
      <c r="R224" s="23">
        <v>422</v>
      </c>
      <c r="S224" s="17" t="s">
        <v>19</v>
      </c>
      <c r="T224" s="17" t="str">
        <f>IF(ISERROR(VLOOKUP(B:B,'Shared Sites 2-18'!$A$2:$P$98,3,FALSE)),"",VLOOKUP(B:B,'Shared Sites 2-18'!$A$2:$P$98,3,FALSE))</f>
        <v/>
      </c>
      <c r="U224" s="17" t="str">
        <f>IF(ISERROR(VLOOKUP(B:B,'Shared Sites 2-18'!$A$2:$P$98,4,FALSE)),"",VLOOKUP(B:B,'Shared Sites 2-18'!$A$2:$P$98,4,FALSE))</f>
        <v/>
      </c>
      <c r="V224" s="17" t="str">
        <f>IF(ISERROR(VLOOKUP(B:B,'Shared Sites 2-18'!$A$2:$P$98,5,FALSE)),"",VLOOKUP(B:B,'Shared Sites 2-18'!$A$2:$P$98,5,FALSE))</f>
        <v/>
      </c>
      <c r="W224" s="17" t="str">
        <f>IF(ISERROR(VLOOKUP(B:B,'Shared Sites 2-18'!$A$2:$P$98,15,FALSE)),"",VLOOKUP(B:B,'Shared Sites 2-18'!$A$2:$P$98,15,FALSE))</f>
        <v/>
      </c>
      <c r="Y224" s="17" t="str">
        <f t="shared" si="4"/>
        <v>6034</v>
      </c>
      <c r="Z224" s="17">
        <v>6034</v>
      </c>
      <c r="AA224" s="402"/>
      <c r="AB224" s="420"/>
    </row>
    <row r="225" spans="1:28" ht="14.65" customHeight="1" x14ac:dyDescent="0.25">
      <c r="A225" s="16">
        <v>4493</v>
      </c>
      <c r="B225" s="16" t="s">
        <v>393</v>
      </c>
      <c r="C225" s="16" t="s">
        <v>1513</v>
      </c>
      <c r="D225" s="16" t="s">
        <v>55</v>
      </c>
      <c r="E225" s="16" t="s">
        <v>50</v>
      </c>
      <c r="F225" s="17" t="s">
        <v>46</v>
      </c>
      <c r="G225" s="17" t="s">
        <v>46</v>
      </c>
      <c r="H225" s="17" t="s">
        <v>49</v>
      </c>
      <c r="I225" s="17" t="s">
        <v>49</v>
      </c>
      <c r="J225" s="17">
        <v>32</v>
      </c>
      <c r="K225" s="17">
        <v>0</v>
      </c>
      <c r="L225" s="17">
        <v>0</v>
      </c>
      <c r="M225" s="17">
        <v>0</v>
      </c>
      <c r="N225" s="17">
        <v>43</v>
      </c>
      <c r="O225" s="17">
        <v>22</v>
      </c>
      <c r="P225" s="23">
        <v>697</v>
      </c>
      <c r="Q225" s="23">
        <v>729</v>
      </c>
      <c r="R225" s="23">
        <v>794</v>
      </c>
      <c r="S225" s="17" t="s">
        <v>19</v>
      </c>
      <c r="T225" s="17" t="str">
        <f>IF(ISERROR(VLOOKUP(B:B,'Shared Sites 2-18'!$A$2:$P$98,3,FALSE)),"",VLOOKUP(B:B,'Shared Sites 2-18'!$A$2:$P$98,3,FALSE))</f>
        <v/>
      </c>
      <c r="U225" s="17" t="str">
        <f>IF(ISERROR(VLOOKUP(B:B,'Shared Sites 2-18'!$A$2:$P$98,4,FALSE)),"",VLOOKUP(B:B,'Shared Sites 2-18'!$A$2:$P$98,4,FALSE))</f>
        <v/>
      </c>
      <c r="V225" s="17" t="str">
        <f>IF(ISERROR(VLOOKUP(B:B,'Shared Sites 2-18'!$A$2:$P$98,5,FALSE)),"",VLOOKUP(B:B,'Shared Sites 2-18'!$A$2:$P$98,5,FALSE))</f>
        <v/>
      </c>
      <c r="W225" s="17" t="str">
        <f>IF(ISERROR(VLOOKUP(B:B,'Shared Sites 2-18'!$A$2:$P$98,15,FALSE)),"",VLOOKUP(B:B,'Shared Sites 2-18'!$A$2:$P$98,15,FALSE))</f>
        <v/>
      </c>
      <c r="Y225" s="17" t="str">
        <f t="shared" si="4"/>
        <v>6034</v>
      </c>
      <c r="Z225" s="17">
        <v>6034</v>
      </c>
      <c r="AA225" s="402"/>
      <c r="AB225" s="420"/>
    </row>
    <row r="226" spans="1:28" ht="14.65" customHeight="1" x14ac:dyDescent="0.25">
      <c r="A226" s="16">
        <v>4507</v>
      </c>
      <c r="B226" s="16" t="s">
        <v>394</v>
      </c>
      <c r="C226" s="16" t="s">
        <v>1514</v>
      </c>
      <c r="D226" s="16" t="s">
        <v>55</v>
      </c>
      <c r="E226" s="16" t="s">
        <v>50</v>
      </c>
      <c r="F226" s="17" t="s">
        <v>46</v>
      </c>
      <c r="G226" s="17" t="s">
        <v>46</v>
      </c>
      <c r="H226" s="17" t="s">
        <v>52</v>
      </c>
      <c r="I226" s="17" t="s">
        <v>52</v>
      </c>
      <c r="J226" s="17">
        <v>35</v>
      </c>
      <c r="K226" s="17">
        <v>0</v>
      </c>
      <c r="L226" s="17">
        <v>0</v>
      </c>
      <c r="M226" s="17">
        <v>0</v>
      </c>
      <c r="N226" s="17">
        <v>0</v>
      </c>
      <c r="O226" s="17">
        <v>24</v>
      </c>
      <c r="P226" s="23">
        <v>546</v>
      </c>
      <c r="Q226" s="23">
        <v>581</v>
      </c>
      <c r="R226" s="23">
        <v>605</v>
      </c>
      <c r="S226" s="17" t="s">
        <v>19</v>
      </c>
      <c r="T226" s="17" t="str">
        <f>IF(ISERROR(VLOOKUP(B:B,'Shared Sites 2-18'!$A$2:$P$98,3,FALSE)),"",VLOOKUP(B:B,'Shared Sites 2-18'!$A$2:$P$98,3,FALSE))</f>
        <v/>
      </c>
      <c r="U226" s="17" t="str">
        <f>IF(ISERROR(VLOOKUP(B:B,'Shared Sites 2-18'!$A$2:$P$98,4,FALSE)),"",VLOOKUP(B:B,'Shared Sites 2-18'!$A$2:$P$98,4,FALSE))</f>
        <v/>
      </c>
      <c r="V226" s="17" t="str">
        <f>IF(ISERROR(VLOOKUP(B:B,'Shared Sites 2-18'!$A$2:$P$98,5,FALSE)),"",VLOOKUP(B:B,'Shared Sites 2-18'!$A$2:$P$98,5,FALSE))</f>
        <v/>
      </c>
      <c r="W226" s="17" t="str">
        <f>IF(ISERROR(VLOOKUP(B:B,'Shared Sites 2-18'!$A$2:$P$98,15,FALSE)),"",VLOOKUP(B:B,'Shared Sites 2-18'!$A$2:$P$98,15,FALSE))</f>
        <v/>
      </c>
      <c r="Y226" s="17" t="str">
        <f t="shared" si="4"/>
        <v>6034</v>
      </c>
      <c r="Z226" s="17">
        <v>6034</v>
      </c>
      <c r="AA226" s="402"/>
      <c r="AB226" s="420"/>
    </row>
    <row r="227" spans="1:28" ht="14.65" customHeight="1" x14ac:dyDescent="0.25">
      <c r="A227" s="16">
        <v>4515</v>
      </c>
      <c r="B227" s="16" t="s">
        <v>395</v>
      </c>
      <c r="C227" s="16" t="s">
        <v>1515</v>
      </c>
      <c r="D227" s="16" t="s">
        <v>55</v>
      </c>
      <c r="E227" s="16" t="s">
        <v>50</v>
      </c>
      <c r="F227" s="17" t="s">
        <v>46</v>
      </c>
      <c r="G227" s="17" t="s">
        <v>46</v>
      </c>
      <c r="H227" s="17" t="s">
        <v>49</v>
      </c>
      <c r="I227" s="17" t="s">
        <v>49</v>
      </c>
      <c r="J227" s="17">
        <v>32</v>
      </c>
      <c r="K227" s="17">
        <v>0</v>
      </c>
      <c r="L227" s="17">
        <v>0</v>
      </c>
      <c r="M227" s="17">
        <v>2</v>
      </c>
      <c r="N227" s="17">
        <v>0</v>
      </c>
      <c r="O227" s="17">
        <v>22</v>
      </c>
      <c r="P227" s="23">
        <v>436</v>
      </c>
      <c r="Q227" s="23">
        <v>468</v>
      </c>
      <c r="R227" s="23">
        <v>492</v>
      </c>
      <c r="S227" s="17" t="s">
        <v>19</v>
      </c>
      <c r="T227" s="17" t="str">
        <f>IF(ISERROR(VLOOKUP(B:B,'Shared Sites 2-18'!$A$2:$P$98,3,FALSE)),"",VLOOKUP(B:B,'Shared Sites 2-18'!$A$2:$P$98,3,FALSE))</f>
        <v/>
      </c>
      <c r="U227" s="17" t="str">
        <f>IF(ISERROR(VLOOKUP(B:B,'Shared Sites 2-18'!$A$2:$P$98,4,FALSE)),"",VLOOKUP(B:B,'Shared Sites 2-18'!$A$2:$P$98,4,FALSE))</f>
        <v/>
      </c>
      <c r="V227" s="17" t="str">
        <f>IF(ISERROR(VLOOKUP(B:B,'Shared Sites 2-18'!$A$2:$P$98,5,FALSE)),"",VLOOKUP(B:B,'Shared Sites 2-18'!$A$2:$P$98,5,FALSE))</f>
        <v/>
      </c>
      <c r="W227" s="17" t="str">
        <f>IF(ISERROR(VLOOKUP(B:B,'Shared Sites 2-18'!$A$2:$P$98,15,FALSE)),"",VLOOKUP(B:B,'Shared Sites 2-18'!$A$2:$P$98,15,FALSE))</f>
        <v/>
      </c>
      <c r="Y227" s="17" t="str">
        <f t="shared" si="4"/>
        <v>6034</v>
      </c>
      <c r="Z227" s="17">
        <v>6034</v>
      </c>
      <c r="AA227" s="402"/>
      <c r="AB227" s="420"/>
    </row>
    <row r="228" spans="1:28" ht="14.65" customHeight="1" x14ac:dyDescent="0.25">
      <c r="A228" s="16">
        <v>4521</v>
      </c>
      <c r="B228" s="16" t="s">
        <v>396</v>
      </c>
      <c r="C228" s="16" t="s">
        <v>397</v>
      </c>
      <c r="D228" s="16" t="s">
        <v>101</v>
      </c>
      <c r="E228" s="16" t="s">
        <v>80</v>
      </c>
      <c r="F228" s="17" t="s">
        <v>102</v>
      </c>
      <c r="G228" s="17" t="s">
        <v>102</v>
      </c>
      <c r="H228" s="17" t="s">
        <v>47</v>
      </c>
      <c r="I228" s="17" t="s">
        <v>47</v>
      </c>
      <c r="J228" s="17">
        <v>0</v>
      </c>
      <c r="K228" s="17">
        <v>0</v>
      </c>
      <c r="L228" s="17">
        <v>0</v>
      </c>
      <c r="M228" s="17">
        <v>0</v>
      </c>
      <c r="N228" s="17">
        <v>0</v>
      </c>
      <c r="O228" s="17">
        <v>0</v>
      </c>
      <c r="P228" s="23">
        <v>517</v>
      </c>
      <c r="Q228" s="23">
        <v>517</v>
      </c>
      <c r="R228" s="23">
        <v>517</v>
      </c>
      <c r="S228" s="17" t="s">
        <v>20</v>
      </c>
      <c r="T228" s="17" t="str">
        <f>IF(ISERROR(VLOOKUP(B:B,'Shared Sites 2-18'!$A$2:$P$98,3,FALSE)),"",VLOOKUP(B:B,'Shared Sites 2-18'!$A$2:$P$98,3,FALSE))</f>
        <v/>
      </c>
      <c r="U228" s="17" t="str">
        <f>IF(ISERROR(VLOOKUP(B:B,'Shared Sites 2-18'!$A$2:$P$98,4,FALSE)),"",VLOOKUP(B:B,'Shared Sites 2-18'!$A$2:$P$98,4,FALSE))</f>
        <v/>
      </c>
      <c r="V228" s="17" t="str">
        <f>IF(ISERROR(VLOOKUP(B:B,'Shared Sites 2-18'!$A$2:$P$98,5,FALSE)),"",VLOOKUP(B:B,'Shared Sites 2-18'!$A$2:$P$98,5,FALSE))</f>
        <v/>
      </c>
      <c r="W228" s="17" t="str">
        <f>IF(ISERROR(VLOOKUP(B:B,'Shared Sites 2-18'!$A$2:$P$98,15,FALSE)),"",VLOOKUP(B:B,'Shared Sites 2-18'!$A$2:$P$98,15,FALSE))</f>
        <v/>
      </c>
      <c r="Y228" s="17" t="str">
        <f t="shared" si="4"/>
        <v>9654</v>
      </c>
      <c r="Z228" s="17">
        <v>9654</v>
      </c>
      <c r="AA228" s="402"/>
      <c r="AB228" s="420"/>
    </row>
    <row r="229" spans="1:28" ht="14.65" customHeight="1" x14ac:dyDescent="0.25">
      <c r="A229" s="16">
        <v>4528</v>
      </c>
      <c r="B229" s="16" t="s">
        <v>398</v>
      </c>
      <c r="C229" s="16" t="s">
        <v>399</v>
      </c>
      <c r="D229" s="16" t="s">
        <v>55</v>
      </c>
      <c r="E229" s="16" t="s">
        <v>50</v>
      </c>
      <c r="F229" s="17" t="s">
        <v>46</v>
      </c>
      <c r="G229" s="17" t="s">
        <v>46</v>
      </c>
      <c r="H229" s="17" t="s">
        <v>51</v>
      </c>
      <c r="I229" s="17" t="s">
        <v>51</v>
      </c>
      <c r="J229" s="17">
        <v>37</v>
      </c>
      <c r="K229" s="17">
        <v>0</v>
      </c>
      <c r="L229" s="17">
        <v>0</v>
      </c>
      <c r="M229" s="17">
        <v>10</v>
      </c>
      <c r="N229" s="17">
        <v>0</v>
      </c>
      <c r="O229" s="17">
        <v>13</v>
      </c>
      <c r="P229" s="23">
        <v>515</v>
      </c>
      <c r="Q229" s="23">
        <v>552</v>
      </c>
      <c r="R229" s="23">
        <v>575</v>
      </c>
      <c r="S229" s="17" t="s">
        <v>19</v>
      </c>
      <c r="T229" s="17" t="str">
        <f>IF(ISERROR(VLOOKUP(B:B,'Shared Sites 2-18'!$A$2:$P$98,3,FALSE)),"",VLOOKUP(B:B,'Shared Sites 2-18'!$A$2:$P$98,3,FALSE))</f>
        <v/>
      </c>
      <c r="U229" s="17" t="str">
        <f>IF(ISERROR(VLOOKUP(B:B,'Shared Sites 2-18'!$A$2:$P$98,4,FALSE)),"",VLOOKUP(B:B,'Shared Sites 2-18'!$A$2:$P$98,4,FALSE))</f>
        <v/>
      </c>
      <c r="V229" s="17" t="str">
        <f>IF(ISERROR(VLOOKUP(B:B,'Shared Sites 2-18'!$A$2:$P$98,5,FALSE)),"",VLOOKUP(B:B,'Shared Sites 2-18'!$A$2:$P$98,5,FALSE))</f>
        <v/>
      </c>
      <c r="W229" s="17" t="str">
        <f>IF(ISERROR(VLOOKUP(B:B,'Shared Sites 2-18'!$A$2:$P$98,15,FALSE)),"",VLOOKUP(B:B,'Shared Sites 2-18'!$A$2:$P$98,15,FALSE))</f>
        <v/>
      </c>
      <c r="Y229" s="17" t="str">
        <f t="shared" si="4"/>
        <v>6034</v>
      </c>
      <c r="Z229" s="17">
        <v>6034</v>
      </c>
      <c r="AA229" s="402"/>
      <c r="AB229" s="420"/>
    </row>
    <row r="230" spans="1:28" ht="14.65" customHeight="1" x14ac:dyDescent="0.25">
      <c r="A230" s="16">
        <v>4534</v>
      </c>
      <c r="B230" s="16" t="s">
        <v>400</v>
      </c>
      <c r="C230" s="16" t="s">
        <v>401</v>
      </c>
      <c r="D230" s="16" t="s">
        <v>55</v>
      </c>
      <c r="E230" s="16" t="s">
        <v>50</v>
      </c>
      <c r="F230" s="17" t="s">
        <v>46</v>
      </c>
      <c r="G230" s="17" t="s">
        <v>46</v>
      </c>
      <c r="H230" s="17" t="s">
        <v>52</v>
      </c>
      <c r="I230" s="17" t="s">
        <v>52</v>
      </c>
      <c r="J230" s="17">
        <v>4</v>
      </c>
      <c r="K230" s="17">
        <v>0</v>
      </c>
      <c r="L230" s="17">
        <v>0</v>
      </c>
      <c r="M230" s="17">
        <v>15</v>
      </c>
      <c r="N230" s="17">
        <v>0</v>
      </c>
      <c r="O230" s="17">
        <v>0</v>
      </c>
      <c r="P230" s="23">
        <v>135</v>
      </c>
      <c r="Q230" s="23">
        <v>139</v>
      </c>
      <c r="R230" s="23">
        <v>154</v>
      </c>
      <c r="S230" s="17" t="s">
        <v>19</v>
      </c>
      <c r="T230" s="17" t="str">
        <f>IF(ISERROR(VLOOKUP(B:B,'Shared Sites 2-18'!$A$2:$P$98,3,FALSE)),"",VLOOKUP(B:B,'Shared Sites 2-18'!$A$2:$P$98,3,FALSE))</f>
        <v/>
      </c>
      <c r="U230" s="17" t="str">
        <f>IF(ISERROR(VLOOKUP(B:B,'Shared Sites 2-18'!$A$2:$P$98,4,FALSE)),"",VLOOKUP(B:B,'Shared Sites 2-18'!$A$2:$P$98,4,FALSE))</f>
        <v/>
      </c>
      <c r="V230" s="17" t="str">
        <f>IF(ISERROR(VLOOKUP(B:B,'Shared Sites 2-18'!$A$2:$P$98,5,FALSE)),"",VLOOKUP(B:B,'Shared Sites 2-18'!$A$2:$P$98,5,FALSE))</f>
        <v/>
      </c>
      <c r="W230" s="17" t="str">
        <f>IF(ISERROR(VLOOKUP(B:B,'Shared Sites 2-18'!$A$2:$P$98,15,FALSE)),"",VLOOKUP(B:B,'Shared Sites 2-18'!$A$2:$P$98,15,FALSE))</f>
        <v/>
      </c>
      <c r="Y230" s="17" t="str">
        <f t="shared" si="4"/>
        <v>6034</v>
      </c>
      <c r="Z230" s="17">
        <v>6034</v>
      </c>
      <c r="AA230" s="402"/>
      <c r="AB230" s="420"/>
    </row>
    <row r="231" spans="1:28" ht="14.65" customHeight="1" x14ac:dyDescent="0.25">
      <c r="A231" s="16">
        <v>4548</v>
      </c>
      <c r="B231" s="16" t="s">
        <v>402</v>
      </c>
      <c r="C231" s="16" t="s">
        <v>403</v>
      </c>
      <c r="D231" s="16" t="s">
        <v>55</v>
      </c>
      <c r="E231" s="16" t="s">
        <v>50</v>
      </c>
      <c r="F231" s="17" t="s">
        <v>46</v>
      </c>
      <c r="G231" s="17" t="s">
        <v>46</v>
      </c>
      <c r="H231" s="17" t="s">
        <v>6</v>
      </c>
      <c r="I231" s="17" t="s">
        <v>6</v>
      </c>
      <c r="J231" s="17">
        <v>55</v>
      </c>
      <c r="K231" s="17">
        <v>0</v>
      </c>
      <c r="L231" s="17">
        <v>0</v>
      </c>
      <c r="M231" s="17">
        <v>0</v>
      </c>
      <c r="N231" s="17">
        <v>0</v>
      </c>
      <c r="O231" s="17">
        <v>23</v>
      </c>
      <c r="P231" s="23">
        <v>541</v>
      </c>
      <c r="Q231" s="23">
        <v>596</v>
      </c>
      <c r="R231" s="23">
        <v>619</v>
      </c>
      <c r="S231" s="17" t="s">
        <v>19</v>
      </c>
      <c r="T231" s="17" t="str">
        <f>IF(ISERROR(VLOOKUP(B:B,'Shared Sites 2-18'!$A$2:$P$98,3,FALSE)),"",VLOOKUP(B:B,'Shared Sites 2-18'!$A$2:$P$98,3,FALSE))</f>
        <v/>
      </c>
      <c r="U231" s="17" t="str">
        <f>IF(ISERROR(VLOOKUP(B:B,'Shared Sites 2-18'!$A$2:$P$98,4,FALSE)),"",VLOOKUP(B:B,'Shared Sites 2-18'!$A$2:$P$98,4,FALSE))</f>
        <v/>
      </c>
      <c r="V231" s="17" t="str">
        <f>IF(ISERROR(VLOOKUP(B:B,'Shared Sites 2-18'!$A$2:$P$98,5,FALSE)),"",VLOOKUP(B:B,'Shared Sites 2-18'!$A$2:$P$98,5,FALSE))</f>
        <v/>
      </c>
      <c r="W231" s="17" t="str">
        <f>IF(ISERROR(VLOOKUP(B:B,'Shared Sites 2-18'!$A$2:$P$98,15,FALSE)),"",VLOOKUP(B:B,'Shared Sites 2-18'!$A$2:$P$98,15,FALSE))</f>
        <v/>
      </c>
      <c r="Y231" s="17" t="str">
        <f t="shared" si="4"/>
        <v>6034</v>
      </c>
      <c r="Z231" s="17">
        <v>6034</v>
      </c>
      <c r="AA231" s="402"/>
      <c r="AB231" s="420"/>
    </row>
    <row r="232" spans="1:28" ht="14.65" customHeight="1" x14ac:dyDescent="0.25">
      <c r="A232" s="16">
        <v>4562</v>
      </c>
      <c r="B232" s="16" t="s">
        <v>404</v>
      </c>
      <c r="C232" s="16" t="s">
        <v>1516</v>
      </c>
      <c r="D232" s="16" t="s">
        <v>55</v>
      </c>
      <c r="E232" s="16" t="s">
        <v>50</v>
      </c>
      <c r="F232" s="17" t="s">
        <v>46</v>
      </c>
      <c r="G232" s="17" t="s">
        <v>46</v>
      </c>
      <c r="H232" s="17" t="s">
        <v>52</v>
      </c>
      <c r="I232" s="17" t="s">
        <v>52</v>
      </c>
      <c r="J232" s="17">
        <v>0</v>
      </c>
      <c r="K232" s="17">
        <v>0</v>
      </c>
      <c r="L232" s="17">
        <v>0</v>
      </c>
      <c r="M232" s="17">
        <v>0</v>
      </c>
      <c r="N232" s="17">
        <v>0</v>
      </c>
      <c r="O232" s="17">
        <v>0</v>
      </c>
      <c r="P232" s="23">
        <v>213</v>
      </c>
      <c r="Q232" s="23">
        <v>213</v>
      </c>
      <c r="R232" s="23">
        <v>213</v>
      </c>
      <c r="S232" s="17" t="s">
        <v>19</v>
      </c>
      <c r="T232" s="17" t="str">
        <f>IF(ISERROR(VLOOKUP(B:B,'Shared Sites 2-18'!$A$2:$P$98,3,FALSE)),"",VLOOKUP(B:B,'Shared Sites 2-18'!$A$2:$P$98,3,FALSE))</f>
        <v/>
      </c>
      <c r="U232" s="17" t="str">
        <f>IF(ISERROR(VLOOKUP(B:B,'Shared Sites 2-18'!$A$2:$P$98,4,FALSE)),"",VLOOKUP(B:B,'Shared Sites 2-18'!$A$2:$P$98,4,FALSE))</f>
        <v/>
      </c>
      <c r="V232" s="17" t="str">
        <f>IF(ISERROR(VLOOKUP(B:B,'Shared Sites 2-18'!$A$2:$P$98,5,FALSE)),"",VLOOKUP(B:B,'Shared Sites 2-18'!$A$2:$P$98,5,FALSE))</f>
        <v/>
      </c>
      <c r="W232" s="17" t="str">
        <f>IF(ISERROR(VLOOKUP(B:B,'Shared Sites 2-18'!$A$2:$P$98,15,FALSE)),"",VLOOKUP(B:B,'Shared Sites 2-18'!$A$2:$P$98,15,FALSE))</f>
        <v/>
      </c>
      <c r="Y232" s="17" t="str">
        <f t="shared" si="4"/>
        <v>6034</v>
      </c>
      <c r="Z232" s="17">
        <v>6034</v>
      </c>
      <c r="AA232" s="402"/>
      <c r="AB232" s="420"/>
    </row>
    <row r="233" spans="1:28" ht="14.65" customHeight="1" x14ac:dyDescent="0.25">
      <c r="A233" s="16">
        <v>4575</v>
      </c>
      <c r="B233" s="16" t="s">
        <v>405</v>
      </c>
      <c r="C233" s="16" t="s">
        <v>1517</v>
      </c>
      <c r="D233" s="16" t="s">
        <v>55</v>
      </c>
      <c r="E233" s="16" t="s">
        <v>50</v>
      </c>
      <c r="F233" s="17" t="s">
        <v>46</v>
      </c>
      <c r="G233" s="17" t="s">
        <v>46</v>
      </c>
      <c r="H233" s="17" t="s">
        <v>6</v>
      </c>
      <c r="I233" s="17" t="s">
        <v>6</v>
      </c>
      <c r="J233" s="17">
        <v>40</v>
      </c>
      <c r="K233" s="17">
        <v>0</v>
      </c>
      <c r="L233" s="17">
        <v>0</v>
      </c>
      <c r="M233" s="17">
        <v>0</v>
      </c>
      <c r="N233" s="17">
        <v>0</v>
      </c>
      <c r="O233" s="17">
        <v>0</v>
      </c>
      <c r="P233" s="23">
        <v>887</v>
      </c>
      <c r="Q233" s="23">
        <v>927</v>
      </c>
      <c r="R233" s="23">
        <v>927</v>
      </c>
      <c r="S233" s="17" t="s">
        <v>19</v>
      </c>
      <c r="T233" s="17" t="str">
        <f>IF(ISERROR(VLOOKUP(B:B,'Shared Sites 2-18'!$A$2:$P$98,3,FALSE)),"",VLOOKUP(B:B,'Shared Sites 2-18'!$A$2:$P$98,3,FALSE))</f>
        <v/>
      </c>
      <c r="U233" s="17" t="str">
        <f>IF(ISERROR(VLOOKUP(B:B,'Shared Sites 2-18'!$A$2:$P$98,4,FALSE)),"",VLOOKUP(B:B,'Shared Sites 2-18'!$A$2:$P$98,4,FALSE))</f>
        <v/>
      </c>
      <c r="V233" s="17" t="str">
        <f>IF(ISERROR(VLOOKUP(B:B,'Shared Sites 2-18'!$A$2:$P$98,5,FALSE)),"",VLOOKUP(B:B,'Shared Sites 2-18'!$A$2:$P$98,5,FALSE))</f>
        <v/>
      </c>
      <c r="W233" s="17" t="str">
        <f>IF(ISERROR(VLOOKUP(B:B,'Shared Sites 2-18'!$A$2:$P$98,15,FALSE)),"",VLOOKUP(B:B,'Shared Sites 2-18'!$A$2:$P$98,15,FALSE))</f>
        <v/>
      </c>
      <c r="Y233" s="17" t="str">
        <f t="shared" si="4"/>
        <v>6034</v>
      </c>
      <c r="Z233" s="17">
        <v>6034</v>
      </c>
      <c r="AA233" s="402"/>
      <c r="AB233" s="420"/>
    </row>
    <row r="234" spans="1:28" ht="14.65" customHeight="1" x14ac:dyDescent="0.25">
      <c r="A234" s="16">
        <v>4576</v>
      </c>
      <c r="B234" s="16" t="s">
        <v>406</v>
      </c>
      <c r="C234" s="16" t="s">
        <v>1518</v>
      </c>
      <c r="D234" s="16" t="s">
        <v>141</v>
      </c>
      <c r="E234" s="16" t="s">
        <v>50</v>
      </c>
      <c r="F234" s="17" t="s">
        <v>46</v>
      </c>
      <c r="G234" s="17" t="s">
        <v>46</v>
      </c>
      <c r="H234" s="17" t="s">
        <v>6</v>
      </c>
      <c r="I234" s="17" t="s">
        <v>6</v>
      </c>
      <c r="J234" s="17">
        <v>0</v>
      </c>
      <c r="K234" s="17">
        <v>0</v>
      </c>
      <c r="L234" s="17">
        <v>0</v>
      </c>
      <c r="M234" s="17">
        <v>0</v>
      </c>
      <c r="N234" s="17">
        <v>36</v>
      </c>
      <c r="O234" s="17">
        <v>17</v>
      </c>
      <c r="P234" s="23">
        <v>249</v>
      </c>
      <c r="Q234" s="23">
        <v>249</v>
      </c>
      <c r="R234" s="23">
        <v>302</v>
      </c>
      <c r="S234" s="17" t="s">
        <v>19</v>
      </c>
      <c r="T234" s="17" t="str">
        <f>IF(ISERROR(VLOOKUP(B:B,'Shared Sites 2-18'!$A$2:$P$98,3,FALSE)),"",VLOOKUP(B:B,'Shared Sites 2-18'!$A$2:$P$98,3,FALSE))</f>
        <v/>
      </c>
      <c r="U234" s="17" t="str">
        <f>IF(ISERROR(VLOOKUP(B:B,'Shared Sites 2-18'!$A$2:$P$98,4,FALSE)),"",VLOOKUP(B:B,'Shared Sites 2-18'!$A$2:$P$98,4,FALSE))</f>
        <v/>
      </c>
      <c r="V234" s="17" t="str">
        <f>IF(ISERROR(VLOOKUP(B:B,'Shared Sites 2-18'!$A$2:$P$98,5,FALSE)),"",VLOOKUP(B:B,'Shared Sites 2-18'!$A$2:$P$98,5,FALSE))</f>
        <v/>
      </c>
      <c r="W234" s="17" t="str">
        <f>IF(ISERROR(VLOOKUP(B:B,'Shared Sites 2-18'!$A$2:$P$98,15,FALSE)),"",VLOOKUP(B:B,'Shared Sites 2-18'!$A$2:$P$98,15,FALSE))</f>
        <v/>
      </c>
      <c r="Y234" s="17" t="str">
        <f t="shared" si="4"/>
        <v>6034</v>
      </c>
      <c r="Z234" s="17">
        <v>6034</v>
      </c>
      <c r="AA234" s="402"/>
      <c r="AB234" s="420"/>
    </row>
    <row r="235" spans="1:28" ht="14.65" customHeight="1" x14ac:dyDescent="0.25">
      <c r="A235" s="16">
        <v>4589</v>
      </c>
      <c r="B235" s="16" t="s">
        <v>407</v>
      </c>
      <c r="C235" s="16" t="s">
        <v>1519</v>
      </c>
      <c r="D235" s="16" t="s">
        <v>55</v>
      </c>
      <c r="E235" s="16" t="s">
        <v>50</v>
      </c>
      <c r="F235" s="17" t="s">
        <v>46</v>
      </c>
      <c r="G235" s="17" t="s">
        <v>46</v>
      </c>
      <c r="H235" s="17" t="s">
        <v>6</v>
      </c>
      <c r="I235" s="17" t="s">
        <v>6</v>
      </c>
      <c r="J235" s="17">
        <v>51</v>
      </c>
      <c r="K235" s="17">
        <v>0</v>
      </c>
      <c r="L235" s="17">
        <v>0</v>
      </c>
      <c r="M235" s="17">
        <v>0</v>
      </c>
      <c r="N235" s="17">
        <v>0</v>
      </c>
      <c r="O235" s="17">
        <v>36</v>
      </c>
      <c r="P235" s="23">
        <v>616</v>
      </c>
      <c r="Q235" s="23">
        <v>667</v>
      </c>
      <c r="R235" s="23">
        <v>703</v>
      </c>
      <c r="S235" s="17" t="s">
        <v>19</v>
      </c>
      <c r="T235" s="17" t="str">
        <f>IF(ISERROR(VLOOKUP(B:B,'Shared Sites 2-18'!$A$2:$P$98,3,FALSE)),"",VLOOKUP(B:B,'Shared Sites 2-18'!$A$2:$P$98,3,FALSE))</f>
        <v/>
      </c>
      <c r="U235" s="17" t="str">
        <f>IF(ISERROR(VLOOKUP(B:B,'Shared Sites 2-18'!$A$2:$P$98,4,FALSE)),"",VLOOKUP(B:B,'Shared Sites 2-18'!$A$2:$P$98,4,FALSE))</f>
        <v/>
      </c>
      <c r="V235" s="17" t="str">
        <f>IF(ISERROR(VLOOKUP(B:B,'Shared Sites 2-18'!$A$2:$P$98,5,FALSE)),"",VLOOKUP(B:B,'Shared Sites 2-18'!$A$2:$P$98,5,FALSE))</f>
        <v/>
      </c>
      <c r="W235" s="17" t="str">
        <f>IF(ISERROR(VLOOKUP(B:B,'Shared Sites 2-18'!$A$2:$P$98,15,FALSE)),"",VLOOKUP(B:B,'Shared Sites 2-18'!$A$2:$P$98,15,FALSE))</f>
        <v/>
      </c>
      <c r="Y235" s="17" t="str">
        <f t="shared" si="4"/>
        <v>6034</v>
      </c>
      <c r="Z235" s="17">
        <v>6034</v>
      </c>
      <c r="AA235" s="402"/>
      <c r="AB235" s="420"/>
    </row>
    <row r="236" spans="1:28" ht="14.65" customHeight="1" x14ac:dyDescent="0.25">
      <c r="A236" s="16">
        <v>4603</v>
      </c>
      <c r="B236" s="16" t="s">
        <v>408</v>
      </c>
      <c r="C236" s="16" t="s">
        <v>1520</v>
      </c>
      <c r="D236" s="16" t="s">
        <v>55</v>
      </c>
      <c r="E236" s="16" t="s">
        <v>50</v>
      </c>
      <c r="F236" s="17" t="s">
        <v>46</v>
      </c>
      <c r="G236" s="17" t="s">
        <v>46</v>
      </c>
      <c r="H236" s="17" t="s">
        <v>49</v>
      </c>
      <c r="I236" s="17" t="s">
        <v>49</v>
      </c>
      <c r="J236" s="17">
        <v>27</v>
      </c>
      <c r="K236" s="17">
        <v>0</v>
      </c>
      <c r="L236" s="17">
        <v>0</v>
      </c>
      <c r="M236" s="17">
        <v>0</v>
      </c>
      <c r="N236" s="17">
        <v>0</v>
      </c>
      <c r="O236" s="17">
        <v>24</v>
      </c>
      <c r="P236" s="23">
        <v>522</v>
      </c>
      <c r="Q236" s="23">
        <v>549</v>
      </c>
      <c r="R236" s="23">
        <v>573</v>
      </c>
      <c r="S236" s="17" t="s">
        <v>19</v>
      </c>
      <c r="T236" s="17" t="str">
        <f>IF(ISERROR(VLOOKUP(B:B,'Shared Sites 2-18'!$A$2:$P$98,3,FALSE)),"",VLOOKUP(B:B,'Shared Sites 2-18'!$A$2:$P$98,3,FALSE))</f>
        <v/>
      </c>
      <c r="U236" s="17" t="str">
        <f>IF(ISERROR(VLOOKUP(B:B,'Shared Sites 2-18'!$A$2:$P$98,4,FALSE)),"",VLOOKUP(B:B,'Shared Sites 2-18'!$A$2:$P$98,4,FALSE))</f>
        <v/>
      </c>
      <c r="V236" s="17" t="str">
        <f>IF(ISERROR(VLOOKUP(B:B,'Shared Sites 2-18'!$A$2:$P$98,5,FALSE)),"",VLOOKUP(B:B,'Shared Sites 2-18'!$A$2:$P$98,5,FALSE))</f>
        <v/>
      </c>
      <c r="W236" s="17" t="str">
        <f>IF(ISERROR(VLOOKUP(B:B,'Shared Sites 2-18'!$A$2:$P$98,15,FALSE)),"",VLOOKUP(B:B,'Shared Sites 2-18'!$A$2:$P$98,15,FALSE))</f>
        <v/>
      </c>
      <c r="Y236" s="17" t="str">
        <f t="shared" si="4"/>
        <v>6034</v>
      </c>
      <c r="Z236" s="17">
        <v>6034</v>
      </c>
      <c r="AA236" s="402"/>
      <c r="AB236" s="420"/>
    </row>
    <row r="237" spans="1:28" ht="14.65" customHeight="1" x14ac:dyDescent="0.25">
      <c r="A237" s="16">
        <v>4616</v>
      </c>
      <c r="B237" s="16" t="s">
        <v>409</v>
      </c>
      <c r="C237" s="16" t="s">
        <v>1521</v>
      </c>
      <c r="D237" s="16" t="s">
        <v>55</v>
      </c>
      <c r="E237" s="16" t="s">
        <v>50</v>
      </c>
      <c r="F237" s="17" t="s">
        <v>46</v>
      </c>
      <c r="G237" s="17" t="s">
        <v>46</v>
      </c>
      <c r="H237" s="17" t="s">
        <v>52</v>
      </c>
      <c r="I237" s="17" t="s">
        <v>52</v>
      </c>
      <c r="J237" s="17">
        <v>7</v>
      </c>
      <c r="K237" s="17">
        <v>0</v>
      </c>
      <c r="L237" s="17">
        <v>0</v>
      </c>
      <c r="M237" s="17">
        <v>0</v>
      </c>
      <c r="N237" s="17">
        <v>0</v>
      </c>
      <c r="O237" s="17">
        <v>21</v>
      </c>
      <c r="P237" s="23">
        <v>560</v>
      </c>
      <c r="Q237" s="23">
        <v>567</v>
      </c>
      <c r="R237" s="23">
        <v>588</v>
      </c>
      <c r="S237" s="17" t="s">
        <v>19</v>
      </c>
      <c r="T237" s="17" t="str">
        <f>IF(ISERROR(VLOOKUP(B:B,'Shared Sites 2-18'!$A$2:$P$98,3,FALSE)),"",VLOOKUP(B:B,'Shared Sites 2-18'!$A$2:$P$98,3,FALSE))</f>
        <v/>
      </c>
      <c r="U237" s="17" t="str">
        <f>IF(ISERROR(VLOOKUP(B:B,'Shared Sites 2-18'!$A$2:$P$98,4,FALSE)),"",VLOOKUP(B:B,'Shared Sites 2-18'!$A$2:$P$98,4,FALSE))</f>
        <v/>
      </c>
      <c r="V237" s="17" t="str">
        <f>IF(ISERROR(VLOOKUP(B:B,'Shared Sites 2-18'!$A$2:$P$98,5,FALSE)),"",VLOOKUP(B:B,'Shared Sites 2-18'!$A$2:$P$98,5,FALSE))</f>
        <v/>
      </c>
      <c r="W237" s="17" t="str">
        <f>IF(ISERROR(VLOOKUP(B:B,'Shared Sites 2-18'!$A$2:$P$98,15,FALSE)),"",VLOOKUP(B:B,'Shared Sites 2-18'!$A$2:$P$98,15,FALSE))</f>
        <v/>
      </c>
      <c r="Y237" s="17" t="str">
        <f t="shared" si="4"/>
        <v>6034</v>
      </c>
      <c r="Z237" s="17">
        <v>6034</v>
      </c>
      <c r="AA237" s="402"/>
      <c r="AB237" s="420"/>
    </row>
    <row r="238" spans="1:28" ht="14.65" customHeight="1" x14ac:dyDescent="0.25">
      <c r="A238" s="16">
        <v>4630</v>
      </c>
      <c r="B238" s="16" t="s">
        <v>410</v>
      </c>
      <c r="C238" s="16" t="s">
        <v>411</v>
      </c>
      <c r="D238" s="16" t="s">
        <v>55</v>
      </c>
      <c r="E238" s="16" t="s">
        <v>50</v>
      </c>
      <c r="F238" s="17" t="s">
        <v>46</v>
      </c>
      <c r="G238" s="17" t="s">
        <v>46</v>
      </c>
      <c r="H238" s="17" t="s">
        <v>52</v>
      </c>
      <c r="I238" s="17" t="s">
        <v>52</v>
      </c>
      <c r="J238" s="17">
        <v>51</v>
      </c>
      <c r="K238" s="17">
        <v>0</v>
      </c>
      <c r="L238" s="17">
        <v>0</v>
      </c>
      <c r="M238" s="17">
        <v>6</v>
      </c>
      <c r="N238" s="17">
        <v>0</v>
      </c>
      <c r="O238" s="17">
        <v>16</v>
      </c>
      <c r="P238" s="23">
        <v>278</v>
      </c>
      <c r="Q238" s="23">
        <v>329</v>
      </c>
      <c r="R238" s="23">
        <v>351</v>
      </c>
      <c r="S238" s="17" t="s">
        <v>19</v>
      </c>
      <c r="T238" s="17" t="str">
        <f>IF(ISERROR(VLOOKUP(B:B,'Shared Sites 2-18'!$A$2:$P$98,3,FALSE)),"",VLOOKUP(B:B,'Shared Sites 2-18'!$A$2:$P$98,3,FALSE))</f>
        <v/>
      </c>
      <c r="U238" s="17" t="str">
        <f>IF(ISERROR(VLOOKUP(B:B,'Shared Sites 2-18'!$A$2:$P$98,4,FALSE)),"",VLOOKUP(B:B,'Shared Sites 2-18'!$A$2:$P$98,4,FALSE))</f>
        <v/>
      </c>
      <c r="V238" s="17" t="str">
        <f>IF(ISERROR(VLOOKUP(B:B,'Shared Sites 2-18'!$A$2:$P$98,5,FALSE)),"",VLOOKUP(B:B,'Shared Sites 2-18'!$A$2:$P$98,5,FALSE))</f>
        <v/>
      </c>
      <c r="W238" s="17" t="str">
        <f>IF(ISERROR(VLOOKUP(B:B,'Shared Sites 2-18'!$A$2:$P$98,15,FALSE)),"",VLOOKUP(B:B,'Shared Sites 2-18'!$A$2:$P$98,15,FALSE))</f>
        <v/>
      </c>
      <c r="Y238" s="17" t="str">
        <f t="shared" si="4"/>
        <v>6034</v>
      </c>
      <c r="Z238" s="17">
        <v>6034</v>
      </c>
      <c r="AA238" s="402"/>
      <c r="AB238" s="420"/>
    </row>
    <row r="239" spans="1:28" ht="14.65" customHeight="1" x14ac:dyDescent="0.25">
      <c r="A239" s="16">
        <v>4640</v>
      </c>
      <c r="B239" s="16" t="s">
        <v>412</v>
      </c>
      <c r="C239" s="16" t="s">
        <v>413</v>
      </c>
      <c r="D239" s="16" t="s">
        <v>55</v>
      </c>
      <c r="E239" s="16" t="s">
        <v>50</v>
      </c>
      <c r="F239" s="17" t="s">
        <v>46</v>
      </c>
      <c r="G239" s="17" t="s">
        <v>46</v>
      </c>
      <c r="H239" s="17" t="s">
        <v>52</v>
      </c>
      <c r="I239" s="17" t="s">
        <v>52</v>
      </c>
      <c r="J239" s="17">
        <v>0</v>
      </c>
      <c r="K239" s="17">
        <v>0</v>
      </c>
      <c r="L239" s="17">
        <v>0</v>
      </c>
      <c r="M239" s="17">
        <v>20</v>
      </c>
      <c r="N239" s="17">
        <v>55</v>
      </c>
      <c r="O239" s="17">
        <v>20</v>
      </c>
      <c r="P239" s="23">
        <v>645</v>
      </c>
      <c r="Q239" s="23">
        <v>645</v>
      </c>
      <c r="R239" s="23">
        <v>740</v>
      </c>
      <c r="S239" s="17" t="s">
        <v>19</v>
      </c>
      <c r="T239" s="17" t="str">
        <f>IF(ISERROR(VLOOKUP(B:B,'Shared Sites 2-18'!$A$2:$P$98,3,FALSE)),"",VLOOKUP(B:B,'Shared Sites 2-18'!$A$2:$P$98,3,FALSE))</f>
        <v/>
      </c>
      <c r="U239" s="17" t="str">
        <f>IF(ISERROR(VLOOKUP(B:B,'Shared Sites 2-18'!$A$2:$P$98,4,FALSE)),"",VLOOKUP(B:B,'Shared Sites 2-18'!$A$2:$P$98,4,FALSE))</f>
        <v/>
      </c>
      <c r="V239" s="17" t="str">
        <f>IF(ISERROR(VLOOKUP(B:B,'Shared Sites 2-18'!$A$2:$P$98,5,FALSE)),"",VLOOKUP(B:B,'Shared Sites 2-18'!$A$2:$P$98,5,FALSE))</f>
        <v/>
      </c>
      <c r="W239" s="17" t="str">
        <f>IF(ISERROR(VLOOKUP(B:B,'Shared Sites 2-18'!$A$2:$P$98,15,FALSE)),"",VLOOKUP(B:B,'Shared Sites 2-18'!$A$2:$P$98,15,FALSE))</f>
        <v/>
      </c>
      <c r="Y239" s="17" t="str">
        <f t="shared" si="4"/>
        <v>6034</v>
      </c>
      <c r="Z239" s="17">
        <v>6034</v>
      </c>
      <c r="AA239" s="402"/>
      <c r="AB239" s="420"/>
    </row>
    <row r="240" spans="1:28" ht="14.65" customHeight="1" x14ac:dyDescent="0.25">
      <c r="A240" s="16">
        <v>4641</v>
      </c>
      <c r="B240" s="16" t="s">
        <v>414</v>
      </c>
      <c r="C240" s="16" t="s">
        <v>415</v>
      </c>
      <c r="D240" s="16" t="s">
        <v>55</v>
      </c>
      <c r="E240" s="16" t="s">
        <v>50</v>
      </c>
      <c r="F240" s="17" t="s">
        <v>46</v>
      </c>
      <c r="G240" s="17" t="s">
        <v>46</v>
      </c>
      <c r="H240" s="17" t="s">
        <v>52</v>
      </c>
      <c r="I240" s="17" t="s">
        <v>52</v>
      </c>
      <c r="J240" s="17">
        <v>38</v>
      </c>
      <c r="K240" s="17">
        <v>0</v>
      </c>
      <c r="L240" s="17">
        <v>0</v>
      </c>
      <c r="M240" s="17">
        <v>15</v>
      </c>
      <c r="N240" s="17">
        <v>0</v>
      </c>
      <c r="O240" s="17">
        <v>21</v>
      </c>
      <c r="P240" s="23">
        <v>525</v>
      </c>
      <c r="Q240" s="23">
        <v>563</v>
      </c>
      <c r="R240" s="23">
        <v>599</v>
      </c>
      <c r="S240" s="17" t="s">
        <v>19</v>
      </c>
      <c r="T240" s="17" t="str">
        <f>IF(ISERROR(VLOOKUP(B:B,'Shared Sites 2-18'!$A$2:$P$98,3,FALSE)),"",VLOOKUP(B:B,'Shared Sites 2-18'!$A$2:$P$98,3,FALSE))</f>
        <v/>
      </c>
      <c r="U240" s="17" t="str">
        <f>IF(ISERROR(VLOOKUP(B:B,'Shared Sites 2-18'!$A$2:$P$98,4,FALSE)),"",VLOOKUP(B:B,'Shared Sites 2-18'!$A$2:$P$98,4,FALSE))</f>
        <v/>
      </c>
      <c r="V240" s="17" t="str">
        <f>IF(ISERROR(VLOOKUP(B:B,'Shared Sites 2-18'!$A$2:$P$98,5,FALSE)),"",VLOOKUP(B:B,'Shared Sites 2-18'!$A$2:$P$98,5,FALSE))</f>
        <v/>
      </c>
      <c r="W240" s="17" t="str">
        <f>IF(ISERROR(VLOOKUP(B:B,'Shared Sites 2-18'!$A$2:$P$98,15,FALSE)),"",VLOOKUP(B:B,'Shared Sites 2-18'!$A$2:$P$98,15,FALSE))</f>
        <v/>
      </c>
      <c r="Y240" s="17" t="str">
        <f t="shared" ref="Y240:Y292" si="5">IF(S240="Elem","6034",IF(S240="Middle","9654",IF(S240="Senior","12068","")))</f>
        <v>6034</v>
      </c>
      <c r="Z240" s="17">
        <v>6034</v>
      </c>
      <c r="AA240" s="402"/>
      <c r="AB240" s="420"/>
    </row>
    <row r="241" spans="1:28" ht="14.65" customHeight="1" x14ac:dyDescent="0.25">
      <c r="A241" s="16">
        <v>4642</v>
      </c>
      <c r="B241" s="16" t="s">
        <v>416</v>
      </c>
      <c r="C241" s="16" t="s">
        <v>417</v>
      </c>
      <c r="D241" s="16" t="s">
        <v>101</v>
      </c>
      <c r="E241" s="16" t="s">
        <v>50</v>
      </c>
      <c r="F241" s="17" t="s">
        <v>46</v>
      </c>
      <c r="G241" s="17" t="s">
        <v>102</v>
      </c>
      <c r="H241" s="17" t="s">
        <v>52</v>
      </c>
      <c r="I241" s="17" t="s">
        <v>52</v>
      </c>
      <c r="J241" s="17">
        <v>84</v>
      </c>
      <c r="K241" s="17">
        <v>0</v>
      </c>
      <c r="L241" s="17">
        <v>28</v>
      </c>
      <c r="M241" s="17">
        <v>22</v>
      </c>
      <c r="N241" s="17">
        <v>0</v>
      </c>
      <c r="O241" s="17">
        <v>17</v>
      </c>
      <c r="P241" s="23">
        <v>400</v>
      </c>
      <c r="Q241" s="23">
        <v>512</v>
      </c>
      <c r="R241" s="23">
        <v>551</v>
      </c>
      <c r="S241" s="17" t="s">
        <v>19</v>
      </c>
      <c r="T241" s="17" t="str">
        <f>IF(ISERROR(VLOOKUP(B:B,'Shared Sites 2-18'!$A$2:$P$98,3,FALSE)),"",VLOOKUP(B:B,'Shared Sites 2-18'!$A$2:$P$98,3,FALSE))</f>
        <v/>
      </c>
      <c r="U241" s="17" t="str">
        <f>IF(ISERROR(VLOOKUP(B:B,'Shared Sites 2-18'!$A$2:$P$98,4,FALSE)),"",VLOOKUP(B:B,'Shared Sites 2-18'!$A$2:$P$98,4,FALSE))</f>
        <v/>
      </c>
      <c r="V241" s="17" t="str">
        <f>IF(ISERROR(VLOOKUP(B:B,'Shared Sites 2-18'!$A$2:$P$98,5,FALSE)),"",VLOOKUP(B:B,'Shared Sites 2-18'!$A$2:$P$98,5,FALSE))</f>
        <v/>
      </c>
      <c r="W241" s="17" t="str">
        <f>IF(ISERROR(VLOOKUP(B:B,'Shared Sites 2-18'!$A$2:$P$98,15,FALSE)),"",VLOOKUP(B:B,'Shared Sites 2-18'!$A$2:$P$98,15,FALSE))</f>
        <v/>
      </c>
      <c r="Y241" s="17" t="str">
        <f t="shared" si="5"/>
        <v>6034</v>
      </c>
      <c r="Z241" s="17">
        <v>6034</v>
      </c>
      <c r="AA241" s="402"/>
      <c r="AB241" s="420"/>
    </row>
    <row r="242" spans="1:28" ht="14.65" customHeight="1" x14ac:dyDescent="0.25">
      <c r="A242" s="16">
        <v>4658</v>
      </c>
      <c r="B242" s="16" t="s">
        <v>418</v>
      </c>
      <c r="C242" s="16" t="s">
        <v>1522</v>
      </c>
      <c r="D242" s="16" t="s">
        <v>55</v>
      </c>
      <c r="E242" s="16" t="s">
        <v>50</v>
      </c>
      <c r="F242" s="17" t="s">
        <v>46</v>
      </c>
      <c r="G242" s="17" t="s">
        <v>46</v>
      </c>
      <c r="H242" s="17" t="s">
        <v>51</v>
      </c>
      <c r="I242" s="17" t="s">
        <v>51</v>
      </c>
      <c r="J242" s="17">
        <v>50</v>
      </c>
      <c r="K242" s="17">
        <v>0</v>
      </c>
      <c r="L242" s="17">
        <v>0</v>
      </c>
      <c r="M242" s="17">
        <v>0</v>
      </c>
      <c r="N242" s="17">
        <v>0</v>
      </c>
      <c r="O242" s="17">
        <v>23</v>
      </c>
      <c r="P242" s="23">
        <v>474</v>
      </c>
      <c r="Q242" s="23">
        <v>524</v>
      </c>
      <c r="R242" s="23">
        <v>547</v>
      </c>
      <c r="S242" s="17" t="s">
        <v>19</v>
      </c>
      <c r="T242" s="17" t="str">
        <f>IF(ISERROR(VLOOKUP(B:B,'Shared Sites 2-18'!$A$2:$P$98,3,FALSE)),"",VLOOKUP(B:B,'Shared Sites 2-18'!$A$2:$P$98,3,FALSE))</f>
        <v/>
      </c>
      <c r="U242" s="17" t="str">
        <f>IF(ISERROR(VLOOKUP(B:B,'Shared Sites 2-18'!$A$2:$P$98,4,FALSE)),"",VLOOKUP(B:B,'Shared Sites 2-18'!$A$2:$P$98,4,FALSE))</f>
        <v/>
      </c>
      <c r="V242" s="17" t="str">
        <f>IF(ISERROR(VLOOKUP(B:B,'Shared Sites 2-18'!$A$2:$P$98,5,FALSE)),"",VLOOKUP(B:B,'Shared Sites 2-18'!$A$2:$P$98,5,FALSE))</f>
        <v/>
      </c>
      <c r="W242" s="17" t="str">
        <f>IF(ISERROR(VLOOKUP(B:B,'Shared Sites 2-18'!$A$2:$P$98,15,FALSE)),"",VLOOKUP(B:B,'Shared Sites 2-18'!$A$2:$P$98,15,FALSE))</f>
        <v/>
      </c>
      <c r="Y242" s="17" t="str">
        <f t="shared" si="5"/>
        <v>6034</v>
      </c>
      <c r="Z242" s="17">
        <v>6034</v>
      </c>
      <c r="AA242" s="402"/>
      <c r="AB242" s="420"/>
    </row>
    <row r="243" spans="1:28" ht="14.65" customHeight="1" x14ac:dyDescent="0.25">
      <c r="A243" s="16">
        <v>4671</v>
      </c>
      <c r="B243" s="16" t="s">
        <v>419</v>
      </c>
      <c r="C243" s="16" t="s">
        <v>420</v>
      </c>
      <c r="D243" s="16" t="s">
        <v>55</v>
      </c>
      <c r="E243" s="16" t="s">
        <v>80</v>
      </c>
      <c r="F243" s="17" t="s">
        <v>46</v>
      </c>
      <c r="G243" s="17" t="s">
        <v>46</v>
      </c>
      <c r="H243" s="17" t="s">
        <v>6</v>
      </c>
      <c r="I243" s="17" t="s">
        <v>6</v>
      </c>
      <c r="J243" s="17">
        <v>0</v>
      </c>
      <c r="K243" s="17">
        <v>0</v>
      </c>
      <c r="L243" s="17">
        <v>0</v>
      </c>
      <c r="M243" s="17">
        <v>0</v>
      </c>
      <c r="N243" s="17">
        <v>0</v>
      </c>
      <c r="O243" s="17">
        <v>0</v>
      </c>
      <c r="P243" s="23">
        <v>437</v>
      </c>
      <c r="Q243" s="23">
        <v>437</v>
      </c>
      <c r="R243" s="23">
        <v>437</v>
      </c>
      <c r="S243" s="17" t="s">
        <v>19</v>
      </c>
      <c r="T243" s="17" t="str">
        <f>IF(ISERROR(VLOOKUP(B:B,'Shared Sites 2-18'!$A$2:$P$98,3,FALSE)),"",VLOOKUP(B:B,'Shared Sites 2-18'!$A$2:$P$98,3,FALSE))</f>
        <v/>
      </c>
      <c r="U243" s="17" t="str">
        <f>IF(ISERROR(VLOOKUP(B:B,'Shared Sites 2-18'!$A$2:$P$98,4,FALSE)),"",VLOOKUP(B:B,'Shared Sites 2-18'!$A$2:$P$98,4,FALSE))</f>
        <v/>
      </c>
      <c r="V243" s="17" t="str">
        <f>IF(ISERROR(VLOOKUP(B:B,'Shared Sites 2-18'!$A$2:$P$98,5,FALSE)),"",VLOOKUP(B:B,'Shared Sites 2-18'!$A$2:$P$98,5,FALSE))</f>
        <v/>
      </c>
      <c r="W243" s="17" t="str">
        <f>IF(ISERROR(VLOOKUP(B:B,'Shared Sites 2-18'!$A$2:$P$98,15,FALSE)),"",VLOOKUP(B:B,'Shared Sites 2-18'!$A$2:$P$98,15,FALSE))</f>
        <v/>
      </c>
      <c r="Y243" s="17" t="str">
        <f t="shared" si="5"/>
        <v>6034</v>
      </c>
      <c r="Z243" s="17">
        <v>6034</v>
      </c>
      <c r="AA243" s="402"/>
      <c r="AB243" s="420"/>
    </row>
    <row r="244" spans="1:28" ht="14.65" customHeight="1" x14ac:dyDescent="0.25">
      <c r="A244" s="16">
        <v>4680</v>
      </c>
      <c r="B244" s="16" t="s">
        <v>421</v>
      </c>
      <c r="C244" s="16" t="s">
        <v>422</v>
      </c>
      <c r="D244" s="16" t="s">
        <v>55</v>
      </c>
      <c r="E244" s="16" t="s">
        <v>50</v>
      </c>
      <c r="F244" s="17" t="s">
        <v>46</v>
      </c>
      <c r="G244" s="17" t="s">
        <v>46</v>
      </c>
      <c r="H244" s="17" t="s">
        <v>6</v>
      </c>
      <c r="I244" s="17" t="s">
        <v>6</v>
      </c>
      <c r="J244" s="17">
        <v>21</v>
      </c>
      <c r="K244" s="17">
        <v>0</v>
      </c>
      <c r="L244" s="17">
        <v>0</v>
      </c>
      <c r="M244" s="17">
        <v>13</v>
      </c>
      <c r="N244" s="17">
        <v>0</v>
      </c>
      <c r="O244" s="17">
        <v>21</v>
      </c>
      <c r="P244" s="23">
        <v>562</v>
      </c>
      <c r="Q244" s="23">
        <v>583</v>
      </c>
      <c r="R244" s="23">
        <v>617</v>
      </c>
      <c r="S244" s="17" t="s">
        <v>19</v>
      </c>
      <c r="T244" s="17" t="str">
        <f>IF(ISERROR(VLOOKUP(B:B,'Shared Sites 2-18'!$A$2:$P$98,3,FALSE)),"",VLOOKUP(B:B,'Shared Sites 2-18'!$A$2:$P$98,3,FALSE))</f>
        <v/>
      </c>
      <c r="U244" s="17" t="str">
        <f>IF(ISERROR(VLOOKUP(B:B,'Shared Sites 2-18'!$A$2:$P$98,4,FALSE)),"",VLOOKUP(B:B,'Shared Sites 2-18'!$A$2:$P$98,4,FALSE))</f>
        <v/>
      </c>
      <c r="V244" s="17" t="str">
        <f>IF(ISERROR(VLOOKUP(B:B,'Shared Sites 2-18'!$A$2:$P$98,5,FALSE)),"",VLOOKUP(B:B,'Shared Sites 2-18'!$A$2:$P$98,5,FALSE))</f>
        <v/>
      </c>
      <c r="W244" s="17" t="str">
        <f>IF(ISERROR(VLOOKUP(B:B,'Shared Sites 2-18'!$A$2:$P$98,15,FALSE)),"",VLOOKUP(B:B,'Shared Sites 2-18'!$A$2:$P$98,15,FALSE))</f>
        <v/>
      </c>
      <c r="Y244" s="17" t="str">
        <f t="shared" si="5"/>
        <v>6034</v>
      </c>
      <c r="Z244" s="17">
        <v>6034</v>
      </c>
      <c r="AA244" s="402"/>
      <c r="AB244" s="420"/>
    </row>
    <row r="245" spans="1:28" ht="14.65" customHeight="1" x14ac:dyDescent="0.25">
      <c r="A245" s="16">
        <v>4681</v>
      </c>
      <c r="B245" s="16" t="s">
        <v>423</v>
      </c>
      <c r="C245" s="16" t="s">
        <v>424</v>
      </c>
      <c r="D245" s="16" t="s">
        <v>55</v>
      </c>
      <c r="E245" s="16" t="s">
        <v>50</v>
      </c>
      <c r="F245" s="17" t="s">
        <v>46</v>
      </c>
      <c r="G245" s="17" t="s">
        <v>46</v>
      </c>
      <c r="H245" s="17" t="s">
        <v>6</v>
      </c>
      <c r="I245" s="17" t="s">
        <v>6</v>
      </c>
      <c r="J245" s="17">
        <v>60</v>
      </c>
      <c r="K245" s="17">
        <v>0</v>
      </c>
      <c r="L245" s="17">
        <v>0</v>
      </c>
      <c r="M245" s="17">
        <v>0</v>
      </c>
      <c r="N245" s="17">
        <v>40</v>
      </c>
      <c r="O245" s="17">
        <v>0</v>
      </c>
      <c r="P245" s="23">
        <v>519</v>
      </c>
      <c r="Q245" s="23">
        <v>579</v>
      </c>
      <c r="R245" s="23">
        <v>619</v>
      </c>
      <c r="S245" s="17" t="s">
        <v>19</v>
      </c>
      <c r="T245" s="17" t="str">
        <f>IF(ISERROR(VLOOKUP(B:B,'Shared Sites 2-18'!$A$2:$P$98,3,FALSE)),"",VLOOKUP(B:B,'Shared Sites 2-18'!$A$2:$P$98,3,FALSE))</f>
        <v/>
      </c>
      <c r="U245" s="17" t="str">
        <f>IF(ISERROR(VLOOKUP(B:B,'Shared Sites 2-18'!$A$2:$P$98,4,FALSE)),"",VLOOKUP(B:B,'Shared Sites 2-18'!$A$2:$P$98,4,FALSE))</f>
        <v/>
      </c>
      <c r="V245" s="17" t="str">
        <f>IF(ISERROR(VLOOKUP(B:B,'Shared Sites 2-18'!$A$2:$P$98,5,FALSE)),"",VLOOKUP(B:B,'Shared Sites 2-18'!$A$2:$P$98,5,FALSE))</f>
        <v/>
      </c>
      <c r="W245" s="17" t="str">
        <f>IF(ISERROR(VLOOKUP(B:B,'Shared Sites 2-18'!$A$2:$P$98,15,FALSE)),"",VLOOKUP(B:B,'Shared Sites 2-18'!$A$2:$P$98,15,FALSE))</f>
        <v/>
      </c>
      <c r="Y245" s="17" t="str">
        <f t="shared" si="5"/>
        <v>6034</v>
      </c>
      <c r="Z245" s="17">
        <v>6034</v>
      </c>
      <c r="AA245" s="402"/>
      <c r="AB245" s="420"/>
    </row>
    <row r="246" spans="1:28" ht="14.65" customHeight="1" x14ac:dyDescent="0.25">
      <c r="A246" s="16">
        <v>4685</v>
      </c>
      <c r="B246" s="16" t="s">
        <v>425</v>
      </c>
      <c r="C246" s="16" t="s">
        <v>426</v>
      </c>
      <c r="D246" s="16" t="s">
        <v>55</v>
      </c>
      <c r="E246" s="16" t="s">
        <v>50</v>
      </c>
      <c r="F246" s="17" t="s">
        <v>46</v>
      </c>
      <c r="G246" s="17" t="s">
        <v>46</v>
      </c>
      <c r="H246" s="17" t="s">
        <v>6</v>
      </c>
      <c r="I246" s="17" t="s">
        <v>6</v>
      </c>
      <c r="J246" s="17">
        <v>27</v>
      </c>
      <c r="K246" s="17">
        <v>0</v>
      </c>
      <c r="L246" s="17">
        <v>0</v>
      </c>
      <c r="M246" s="17">
        <v>6</v>
      </c>
      <c r="N246" s="17">
        <v>0</v>
      </c>
      <c r="O246" s="17">
        <v>0</v>
      </c>
      <c r="P246" s="23">
        <v>375</v>
      </c>
      <c r="Q246" s="23">
        <v>402</v>
      </c>
      <c r="R246" s="23">
        <v>408</v>
      </c>
      <c r="S246" s="17" t="s">
        <v>19</v>
      </c>
      <c r="T246" s="17" t="str">
        <f>IF(ISERROR(VLOOKUP(B:B,'Shared Sites 2-18'!$A$2:$P$98,3,FALSE)),"",VLOOKUP(B:B,'Shared Sites 2-18'!$A$2:$P$98,3,FALSE))</f>
        <v/>
      </c>
      <c r="U246" s="17" t="str">
        <f>IF(ISERROR(VLOOKUP(B:B,'Shared Sites 2-18'!$A$2:$P$98,4,FALSE)),"",VLOOKUP(B:B,'Shared Sites 2-18'!$A$2:$P$98,4,FALSE))</f>
        <v/>
      </c>
      <c r="V246" s="17" t="str">
        <f>IF(ISERROR(VLOOKUP(B:B,'Shared Sites 2-18'!$A$2:$P$98,5,FALSE)),"",VLOOKUP(B:B,'Shared Sites 2-18'!$A$2:$P$98,5,FALSE))</f>
        <v/>
      </c>
      <c r="W246" s="17" t="str">
        <f>IF(ISERROR(VLOOKUP(B:B,'Shared Sites 2-18'!$A$2:$P$98,15,FALSE)),"",VLOOKUP(B:B,'Shared Sites 2-18'!$A$2:$P$98,15,FALSE))</f>
        <v/>
      </c>
      <c r="Y246" s="17" t="str">
        <f t="shared" si="5"/>
        <v>6034</v>
      </c>
      <c r="Z246" s="17">
        <v>6034</v>
      </c>
      <c r="AA246" s="402"/>
      <c r="AB246" s="420"/>
    </row>
    <row r="247" spans="1:28" ht="14.65" customHeight="1" x14ac:dyDescent="0.25">
      <c r="A247" s="16">
        <v>4692</v>
      </c>
      <c r="B247" s="16" t="s">
        <v>427</v>
      </c>
      <c r="C247" s="16" t="s">
        <v>428</v>
      </c>
      <c r="D247" s="16" t="s">
        <v>55</v>
      </c>
      <c r="E247" s="16" t="s">
        <v>80</v>
      </c>
      <c r="F247" s="17" t="s">
        <v>102</v>
      </c>
      <c r="G247" s="17" t="s">
        <v>46</v>
      </c>
      <c r="H247" s="17" t="s">
        <v>47</v>
      </c>
      <c r="I247" s="17" t="s">
        <v>47</v>
      </c>
      <c r="J247" s="17">
        <v>1</v>
      </c>
      <c r="K247" s="17">
        <v>0</v>
      </c>
      <c r="L247" s="17">
        <v>0</v>
      </c>
      <c r="M247" s="17">
        <v>0</v>
      </c>
      <c r="N247" s="17">
        <v>0</v>
      </c>
      <c r="O247" s="17">
        <v>0</v>
      </c>
      <c r="P247" s="23">
        <v>393</v>
      </c>
      <c r="Q247" s="23">
        <v>394</v>
      </c>
      <c r="R247" s="23">
        <v>394</v>
      </c>
      <c r="S247" s="17" t="s">
        <v>19</v>
      </c>
      <c r="T247" s="17" t="str">
        <f>IF(ISERROR(VLOOKUP(B:B,'Shared Sites 2-18'!$A$2:$P$98,3,FALSE)),"",VLOOKUP(B:B,'Shared Sites 2-18'!$A$2:$P$98,3,FALSE))</f>
        <v/>
      </c>
      <c r="U247" s="17" t="str">
        <f>IF(ISERROR(VLOOKUP(B:B,'Shared Sites 2-18'!$A$2:$P$98,4,FALSE)),"",VLOOKUP(B:B,'Shared Sites 2-18'!$A$2:$P$98,4,FALSE))</f>
        <v/>
      </c>
      <c r="V247" s="17" t="str">
        <f>IF(ISERROR(VLOOKUP(B:B,'Shared Sites 2-18'!$A$2:$P$98,5,FALSE)),"",VLOOKUP(B:B,'Shared Sites 2-18'!$A$2:$P$98,5,FALSE))</f>
        <v/>
      </c>
      <c r="W247" s="17" t="str">
        <f>IF(ISERROR(VLOOKUP(B:B,'Shared Sites 2-18'!$A$2:$P$98,15,FALSE)),"",VLOOKUP(B:B,'Shared Sites 2-18'!$A$2:$P$98,15,FALSE))</f>
        <v/>
      </c>
      <c r="Y247" s="17" t="str">
        <f t="shared" si="5"/>
        <v>6034</v>
      </c>
      <c r="Z247" s="17">
        <v>6034</v>
      </c>
      <c r="AA247" s="402"/>
      <c r="AB247" s="420"/>
    </row>
    <row r="248" spans="1:28" ht="14.65" customHeight="1" x14ac:dyDescent="0.25">
      <c r="A248" s="16">
        <v>4696</v>
      </c>
      <c r="B248" s="16" t="s">
        <v>429</v>
      </c>
      <c r="C248" s="16" t="s">
        <v>430</v>
      </c>
      <c r="D248" s="16" t="s">
        <v>55</v>
      </c>
      <c r="E248" s="16" t="s">
        <v>50</v>
      </c>
      <c r="F248" s="17" t="s">
        <v>46</v>
      </c>
      <c r="G248" s="17" t="s">
        <v>46</v>
      </c>
      <c r="H248" s="17" t="s">
        <v>52</v>
      </c>
      <c r="I248" s="17" t="s">
        <v>52</v>
      </c>
      <c r="J248" s="17">
        <v>36</v>
      </c>
      <c r="K248" s="17">
        <v>0</v>
      </c>
      <c r="L248" s="17">
        <v>0</v>
      </c>
      <c r="M248" s="17">
        <v>6</v>
      </c>
      <c r="N248" s="17">
        <v>0</v>
      </c>
      <c r="O248" s="17">
        <v>9</v>
      </c>
      <c r="P248" s="23">
        <v>226</v>
      </c>
      <c r="Q248" s="23">
        <v>262</v>
      </c>
      <c r="R248" s="23">
        <v>277</v>
      </c>
      <c r="S248" s="17" t="s">
        <v>19</v>
      </c>
      <c r="T248" s="17" t="str">
        <f>IF(ISERROR(VLOOKUP(B:B,'Shared Sites 2-18'!$A$2:$P$98,3,FALSE)),"",VLOOKUP(B:B,'Shared Sites 2-18'!$A$2:$P$98,3,FALSE))</f>
        <v/>
      </c>
      <c r="U248" s="17" t="str">
        <f>IF(ISERROR(VLOOKUP(B:B,'Shared Sites 2-18'!$A$2:$P$98,4,FALSE)),"",VLOOKUP(B:B,'Shared Sites 2-18'!$A$2:$P$98,4,FALSE))</f>
        <v/>
      </c>
      <c r="V248" s="17" t="str">
        <f>IF(ISERROR(VLOOKUP(B:B,'Shared Sites 2-18'!$A$2:$P$98,5,FALSE)),"",VLOOKUP(B:B,'Shared Sites 2-18'!$A$2:$P$98,5,FALSE))</f>
        <v/>
      </c>
      <c r="W248" s="17" t="str">
        <f>IF(ISERROR(VLOOKUP(B:B,'Shared Sites 2-18'!$A$2:$P$98,15,FALSE)),"",VLOOKUP(B:B,'Shared Sites 2-18'!$A$2:$P$98,15,FALSE))</f>
        <v/>
      </c>
      <c r="Y248" s="17" t="str">
        <f t="shared" si="5"/>
        <v>6034</v>
      </c>
      <c r="Z248" s="17">
        <v>6034</v>
      </c>
      <c r="AA248" s="402"/>
      <c r="AB248" s="420"/>
    </row>
    <row r="249" spans="1:28" ht="14.65" customHeight="1" x14ac:dyDescent="0.25">
      <c r="A249" s="16">
        <v>4699</v>
      </c>
      <c r="B249" s="16" t="s">
        <v>431</v>
      </c>
      <c r="C249" s="16" t="s">
        <v>1523</v>
      </c>
      <c r="D249" s="16" t="s">
        <v>55</v>
      </c>
      <c r="E249" s="16" t="s">
        <v>80</v>
      </c>
      <c r="F249" s="17" t="s">
        <v>102</v>
      </c>
      <c r="G249" s="17" t="s">
        <v>46</v>
      </c>
      <c r="H249" s="17" t="s">
        <v>51</v>
      </c>
      <c r="I249" s="17" t="s">
        <v>51</v>
      </c>
      <c r="J249" s="17">
        <v>0</v>
      </c>
      <c r="K249" s="17">
        <v>0</v>
      </c>
      <c r="L249" s="17">
        <v>0</v>
      </c>
      <c r="M249" s="17">
        <v>0</v>
      </c>
      <c r="N249" s="17">
        <v>0</v>
      </c>
      <c r="O249" s="17">
        <v>0</v>
      </c>
      <c r="P249" s="23">
        <v>524</v>
      </c>
      <c r="Q249" s="23">
        <v>524</v>
      </c>
      <c r="R249" s="23">
        <v>524</v>
      </c>
      <c r="S249" s="17" t="s">
        <v>19</v>
      </c>
      <c r="T249" s="17" t="str">
        <f>IF(ISERROR(VLOOKUP(B:B,'Shared Sites 2-18'!$A$2:$P$98,3,FALSE)),"",VLOOKUP(B:B,'Shared Sites 2-18'!$A$2:$P$98,3,FALSE))</f>
        <v/>
      </c>
      <c r="U249" s="17" t="str">
        <f>IF(ISERROR(VLOOKUP(B:B,'Shared Sites 2-18'!$A$2:$P$98,4,FALSE)),"",VLOOKUP(B:B,'Shared Sites 2-18'!$A$2:$P$98,4,FALSE))</f>
        <v/>
      </c>
      <c r="V249" s="17" t="str">
        <f>IF(ISERROR(VLOOKUP(B:B,'Shared Sites 2-18'!$A$2:$P$98,5,FALSE)),"",VLOOKUP(B:B,'Shared Sites 2-18'!$A$2:$P$98,5,FALSE))</f>
        <v/>
      </c>
      <c r="W249" s="17" t="str">
        <f>IF(ISERROR(VLOOKUP(B:B,'Shared Sites 2-18'!$A$2:$P$98,15,FALSE)),"",VLOOKUP(B:B,'Shared Sites 2-18'!$A$2:$P$98,15,FALSE))</f>
        <v/>
      </c>
      <c r="Y249" s="17" t="str">
        <f t="shared" si="5"/>
        <v>6034</v>
      </c>
      <c r="Z249" s="17">
        <v>6034</v>
      </c>
      <c r="AA249" s="402"/>
      <c r="AB249" s="420"/>
    </row>
    <row r="250" spans="1:28" ht="14.65" customHeight="1" x14ac:dyDescent="0.25">
      <c r="A250" s="16">
        <v>4712</v>
      </c>
      <c r="B250" s="16" t="s">
        <v>432</v>
      </c>
      <c r="C250" s="16" t="s">
        <v>433</v>
      </c>
      <c r="D250" s="16" t="s">
        <v>55</v>
      </c>
      <c r="E250" s="16" t="s">
        <v>80</v>
      </c>
      <c r="F250" s="17" t="s">
        <v>46</v>
      </c>
      <c r="G250" s="17" t="s">
        <v>46</v>
      </c>
      <c r="H250" s="17" t="s">
        <v>51</v>
      </c>
      <c r="I250" s="17" t="s">
        <v>51</v>
      </c>
      <c r="J250" s="17">
        <v>20</v>
      </c>
      <c r="K250" s="17">
        <v>0</v>
      </c>
      <c r="L250" s="17">
        <v>0</v>
      </c>
      <c r="M250" s="17">
        <v>0</v>
      </c>
      <c r="N250" s="17">
        <v>40</v>
      </c>
      <c r="O250" s="17">
        <v>0</v>
      </c>
      <c r="P250" s="23">
        <v>283</v>
      </c>
      <c r="Q250" s="23">
        <v>303</v>
      </c>
      <c r="R250" s="23">
        <v>343</v>
      </c>
      <c r="S250" s="17" t="s">
        <v>19</v>
      </c>
      <c r="T250" s="17" t="str">
        <f>IF(ISERROR(VLOOKUP(B:B,'Shared Sites 2-18'!$A$2:$P$98,3,FALSE)),"",VLOOKUP(B:B,'Shared Sites 2-18'!$A$2:$P$98,3,FALSE))</f>
        <v/>
      </c>
      <c r="U250" s="17" t="str">
        <f>IF(ISERROR(VLOOKUP(B:B,'Shared Sites 2-18'!$A$2:$P$98,4,FALSE)),"",VLOOKUP(B:B,'Shared Sites 2-18'!$A$2:$P$98,4,FALSE))</f>
        <v/>
      </c>
      <c r="V250" s="17" t="str">
        <f>IF(ISERROR(VLOOKUP(B:B,'Shared Sites 2-18'!$A$2:$P$98,5,FALSE)),"",VLOOKUP(B:B,'Shared Sites 2-18'!$A$2:$P$98,5,FALSE))</f>
        <v/>
      </c>
      <c r="W250" s="17" t="str">
        <f>IF(ISERROR(VLOOKUP(B:B,'Shared Sites 2-18'!$A$2:$P$98,15,FALSE)),"",VLOOKUP(B:B,'Shared Sites 2-18'!$A$2:$P$98,15,FALSE))</f>
        <v/>
      </c>
      <c r="Y250" s="17" t="str">
        <f t="shared" si="5"/>
        <v>6034</v>
      </c>
      <c r="Z250" s="17">
        <v>6034</v>
      </c>
      <c r="AA250" s="402"/>
      <c r="AB250" s="420"/>
    </row>
    <row r="251" spans="1:28" ht="14.65" customHeight="1" x14ac:dyDescent="0.25">
      <c r="A251" s="16">
        <v>4726</v>
      </c>
      <c r="B251" s="16" t="s">
        <v>434</v>
      </c>
      <c r="C251" s="16" t="s">
        <v>1524</v>
      </c>
      <c r="D251" s="16" t="s">
        <v>55</v>
      </c>
      <c r="E251" s="16" t="s">
        <v>80</v>
      </c>
      <c r="F251" s="17" t="s">
        <v>46</v>
      </c>
      <c r="G251" s="17" t="s">
        <v>46</v>
      </c>
      <c r="H251" s="17" t="s">
        <v>49</v>
      </c>
      <c r="I251" s="17" t="s">
        <v>49</v>
      </c>
      <c r="J251" s="17">
        <v>14</v>
      </c>
      <c r="K251" s="17">
        <v>0</v>
      </c>
      <c r="L251" s="17">
        <v>0</v>
      </c>
      <c r="M251" s="17">
        <v>10</v>
      </c>
      <c r="N251" s="17">
        <v>36</v>
      </c>
      <c r="O251" s="17">
        <v>0</v>
      </c>
      <c r="P251" s="23">
        <v>990</v>
      </c>
      <c r="Q251" s="23">
        <v>1004</v>
      </c>
      <c r="R251" s="23">
        <v>1050</v>
      </c>
      <c r="S251" s="17" t="s">
        <v>19</v>
      </c>
      <c r="T251" s="17" t="str">
        <f>IF(ISERROR(VLOOKUP(B:B,'Shared Sites 2-18'!$A$2:$P$98,3,FALSE)),"",VLOOKUP(B:B,'Shared Sites 2-18'!$A$2:$P$98,3,FALSE))</f>
        <v/>
      </c>
      <c r="U251" s="17" t="str">
        <f>IF(ISERROR(VLOOKUP(B:B,'Shared Sites 2-18'!$A$2:$P$98,4,FALSE)),"",VLOOKUP(B:B,'Shared Sites 2-18'!$A$2:$P$98,4,FALSE))</f>
        <v/>
      </c>
      <c r="V251" s="17" t="str">
        <f>IF(ISERROR(VLOOKUP(B:B,'Shared Sites 2-18'!$A$2:$P$98,5,FALSE)),"",VLOOKUP(B:B,'Shared Sites 2-18'!$A$2:$P$98,5,FALSE))</f>
        <v/>
      </c>
      <c r="W251" s="17" t="str">
        <f>IF(ISERROR(VLOOKUP(B:B,'Shared Sites 2-18'!$A$2:$P$98,15,FALSE)),"",VLOOKUP(B:B,'Shared Sites 2-18'!$A$2:$P$98,15,FALSE))</f>
        <v/>
      </c>
      <c r="Y251" s="17" t="str">
        <f t="shared" si="5"/>
        <v>6034</v>
      </c>
      <c r="Z251" s="17">
        <v>6034</v>
      </c>
      <c r="AA251" s="402"/>
      <c r="AB251" s="420"/>
    </row>
    <row r="252" spans="1:28" ht="14.65" customHeight="1" x14ac:dyDescent="0.25">
      <c r="A252" s="16">
        <v>4760</v>
      </c>
      <c r="B252" s="16" t="s">
        <v>435</v>
      </c>
      <c r="C252" s="16" t="s">
        <v>1525</v>
      </c>
      <c r="D252" s="16" t="s">
        <v>55</v>
      </c>
      <c r="E252" s="16" t="s">
        <v>50</v>
      </c>
      <c r="F252" s="17" t="s">
        <v>46</v>
      </c>
      <c r="G252" s="17" t="s">
        <v>46</v>
      </c>
      <c r="H252" s="17" t="s">
        <v>49</v>
      </c>
      <c r="I252" s="17" t="s">
        <v>49</v>
      </c>
      <c r="J252" s="17">
        <v>30</v>
      </c>
      <c r="K252" s="17">
        <v>0</v>
      </c>
      <c r="L252" s="17">
        <v>0</v>
      </c>
      <c r="M252" s="17">
        <v>0</v>
      </c>
      <c r="N252" s="17">
        <v>44</v>
      </c>
      <c r="O252" s="17">
        <v>21</v>
      </c>
      <c r="P252" s="23">
        <v>750</v>
      </c>
      <c r="Q252" s="23">
        <v>780</v>
      </c>
      <c r="R252" s="23">
        <v>845</v>
      </c>
      <c r="S252" s="17" t="s">
        <v>19</v>
      </c>
      <c r="T252" s="17" t="str">
        <f>IF(ISERROR(VLOOKUP(B:B,'Shared Sites 2-18'!$A$2:$P$98,3,FALSE)),"",VLOOKUP(B:B,'Shared Sites 2-18'!$A$2:$P$98,3,FALSE))</f>
        <v/>
      </c>
      <c r="U252" s="17" t="str">
        <f>IF(ISERROR(VLOOKUP(B:B,'Shared Sites 2-18'!$A$2:$P$98,4,FALSE)),"",VLOOKUP(B:B,'Shared Sites 2-18'!$A$2:$P$98,4,FALSE))</f>
        <v/>
      </c>
      <c r="V252" s="17" t="str">
        <f>IF(ISERROR(VLOOKUP(B:B,'Shared Sites 2-18'!$A$2:$P$98,5,FALSE)),"",VLOOKUP(B:B,'Shared Sites 2-18'!$A$2:$P$98,5,FALSE))</f>
        <v/>
      </c>
      <c r="W252" s="17" t="str">
        <f>IF(ISERROR(VLOOKUP(B:B,'Shared Sites 2-18'!$A$2:$P$98,15,FALSE)),"",VLOOKUP(B:B,'Shared Sites 2-18'!$A$2:$P$98,15,FALSE))</f>
        <v/>
      </c>
      <c r="Y252" s="17" t="str">
        <f t="shared" si="5"/>
        <v>6034</v>
      </c>
      <c r="Z252" s="17">
        <v>6034</v>
      </c>
      <c r="AA252" s="402"/>
      <c r="AB252" s="420"/>
    </row>
    <row r="253" spans="1:28" ht="14.65" customHeight="1" x14ac:dyDescent="0.25">
      <c r="A253" s="16">
        <v>4762</v>
      </c>
      <c r="B253" s="16" t="s">
        <v>436</v>
      </c>
      <c r="C253" s="16" t="s">
        <v>437</v>
      </c>
      <c r="D253" s="16" t="s">
        <v>55</v>
      </c>
      <c r="E253" s="16" t="s">
        <v>80</v>
      </c>
      <c r="F253" s="17" t="s">
        <v>102</v>
      </c>
      <c r="G253" s="17" t="s">
        <v>46</v>
      </c>
      <c r="H253" s="17" t="s">
        <v>47</v>
      </c>
      <c r="I253" s="17" t="s">
        <v>47</v>
      </c>
      <c r="J253" s="17">
        <v>18</v>
      </c>
      <c r="K253" s="17">
        <v>0</v>
      </c>
      <c r="L253" s="17">
        <v>0</v>
      </c>
      <c r="M253" s="17">
        <v>13</v>
      </c>
      <c r="N253" s="17">
        <v>44</v>
      </c>
      <c r="O253" s="17">
        <v>0</v>
      </c>
      <c r="P253" s="23">
        <v>381</v>
      </c>
      <c r="Q253" s="23">
        <v>399</v>
      </c>
      <c r="R253" s="23">
        <v>456</v>
      </c>
      <c r="S253" s="17" t="s">
        <v>19</v>
      </c>
      <c r="T253" s="17" t="str">
        <f>IF(ISERROR(VLOOKUP(B:B,'Shared Sites 2-18'!$A$2:$P$98,3,FALSE)),"",VLOOKUP(B:B,'Shared Sites 2-18'!$A$2:$P$98,3,FALSE))</f>
        <v/>
      </c>
      <c r="U253" s="17" t="str">
        <f>IF(ISERROR(VLOOKUP(B:B,'Shared Sites 2-18'!$A$2:$P$98,4,FALSE)),"",VLOOKUP(B:B,'Shared Sites 2-18'!$A$2:$P$98,4,FALSE))</f>
        <v/>
      </c>
      <c r="V253" s="17" t="str">
        <f>IF(ISERROR(VLOOKUP(B:B,'Shared Sites 2-18'!$A$2:$P$98,5,FALSE)),"",VLOOKUP(B:B,'Shared Sites 2-18'!$A$2:$P$98,5,FALSE))</f>
        <v/>
      </c>
      <c r="W253" s="17" t="str">
        <f>IF(ISERROR(VLOOKUP(B:B,'Shared Sites 2-18'!$A$2:$P$98,15,FALSE)),"",VLOOKUP(B:B,'Shared Sites 2-18'!$A$2:$P$98,15,FALSE))</f>
        <v/>
      </c>
      <c r="Y253" s="17" t="str">
        <f t="shared" si="5"/>
        <v>6034</v>
      </c>
      <c r="Z253" s="17">
        <v>6034</v>
      </c>
      <c r="AA253" s="402"/>
      <c r="AB253" s="420"/>
    </row>
    <row r="254" spans="1:28" ht="14.65" customHeight="1" x14ac:dyDescent="0.25">
      <c r="A254" s="16">
        <v>4764</v>
      </c>
      <c r="B254" s="16" t="s">
        <v>438</v>
      </c>
      <c r="C254" s="16" t="s">
        <v>1526</v>
      </c>
      <c r="D254" s="16" t="s">
        <v>55</v>
      </c>
      <c r="E254" s="16" t="s">
        <v>80</v>
      </c>
      <c r="F254" s="17" t="s">
        <v>46</v>
      </c>
      <c r="G254" s="17" t="s">
        <v>46</v>
      </c>
      <c r="H254" s="17" t="s">
        <v>47</v>
      </c>
      <c r="I254" s="17" t="s">
        <v>47</v>
      </c>
      <c r="J254" s="17">
        <v>5</v>
      </c>
      <c r="K254" s="17">
        <v>0</v>
      </c>
      <c r="L254" s="17">
        <v>0</v>
      </c>
      <c r="M254" s="17">
        <v>0</v>
      </c>
      <c r="N254" s="17">
        <v>0</v>
      </c>
      <c r="O254" s="17">
        <v>0</v>
      </c>
      <c r="P254" s="23">
        <v>556</v>
      </c>
      <c r="Q254" s="23">
        <v>561</v>
      </c>
      <c r="R254" s="23">
        <v>561</v>
      </c>
      <c r="S254" s="17" t="s">
        <v>19</v>
      </c>
      <c r="T254" s="17" t="str">
        <f>IF(ISERROR(VLOOKUP(B:B,'Shared Sites 2-18'!$A$2:$P$98,3,FALSE)),"",VLOOKUP(B:B,'Shared Sites 2-18'!$A$2:$P$98,3,FALSE))</f>
        <v/>
      </c>
      <c r="U254" s="17" t="str">
        <f>IF(ISERROR(VLOOKUP(B:B,'Shared Sites 2-18'!$A$2:$P$98,4,FALSE)),"",VLOOKUP(B:B,'Shared Sites 2-18'!$A$2:$P$98,4,FALSE))</f>
        <v/>
      </c>
      <c r="V254" s="17" t="str">
        <f>IF(ISERROR(VLOOKUP(B:B,'Shared Sites 2-18'!$A$2:$P$98,5,FALSE)),"",VLOOKUP(B:B,'Shared Sites 2-18'!$A$2:$P$98,5,FALSE))</f>
        <v/>
      </c>
      <c r="W254" s="17" t="str">
        <f>IF(ISERROR(VLOOKUP(B:B,'Shared Sites 2-18'!$A$2:$P$98,15,FALSE)),"",VLOOKUP(B:B,'Shared Sites 2-18'!$A$2:$P$98,15,FALSE))</f>
        <v/>
      </c>
      <c r="Y254" s="17" t="str">
        <f t="shared" si="5"/>
        <v>6034</v>
      </c>
      <c r="Z254" s="17">
        <v>6034</v>
      </c>
      <c r="AA254" s="402"/>
      <c r="AB254" s="420"/>
    </row>
    <row r="255" spans="1:28" ht="14.65" customHeight="1" x14ac:dyDescent="0.25">
      <c r="A255" s="16">
        <v>4767</v>
      </c>
      <c r="B255" s="16" t="s">
        <v>439</v>
      </c>
      <c r="C255" s="16" t="s">
        <v>440</v>
      </c>
      <c r="D255" s="16" t="s">
        <v>55</v>
      </c>
      <c r="E255" s="16" t="s">
        <v>50</v>
      </c>
      <c r="F255" s="17" t="s">
        <v>46</v>
      </c>
      <c r="G255" s="17" t="s">
        <v>46</v>
      </c>
      <c r="H255" s="17" t="s">
        <v>52</v>
      </c>
      <c r="I255" s="17" t="s">
        <v>52</v>
      </c>
      <c r="J255" s="17">
        <v>25</v>
      </c>
      <c r="K255" s="17">
        <v>0</v>
      </c>
      <c r="L255" s="17">
        <v>0</v>
      </c>
      <c r="M255" s="17">
        <v>0</v>
      </c>
      <c r="N255" s="17">
        <v>0</v>
      </c>
      <c r="O255" s="17">
        <v>20</v>
      </c>
      <c r="P255" s="23">
        <v>344</v>
      </c>
      <c r="Q255" s="23">
        <v>369</v>
      </c>
      <c r="R255" s="23">
        <v>389</v>
      </c>
      <c r="S255" s="17" t="s">
        <v>19</v>
      </c>
      <c r="T255" s="17" t="str">
        <f>IF(ISERROR(VLOOKUP(B:B,'Shared Sites 2-18'!$A$2:$P$98,3,FALSE)),"",VLOOKUP(B:B,'Shared Sites 2-18'!$A$2:$P$98,3,FALSE))</f>
        <v/>
      </c>
      <c r="U255" s="17" t="str">
        <f>IF(ISERROR(VLOOKUP(B:B,'Shared Sites 2-18'!$A$2:$P$98,4,FALSE)),"",VLOOKUP(B:B,'Shared Sites 2-18'!$A$2:$P$98,4,FALSE))</f>
        <v/>
      </c>
      <c r="V255" s="17" t="str">
        <f>IF(ISERROR(VLOOKUP(B:B,'Shared Sites 2-18'!$A$2:$P$98,5,FALSE)),"",VLOOKUP(B:B,'Shared Sites 2-18'!$A$2:$P$98,5,FALSE))</f>
        <v/>
      </c>
      <c r="W255" s="17" t="str">
        <f>IF(ISERROR(VLOOKUP(B:B,'Shared Sites 2-18'!$A$2:$P$98,15,FALSE)),"",VLOOKUP(B:B,'Shared Sites 2-18'!$A$2:$P$98,15,FALSE))</f>
        <v/>
      </c>
      <c r="Y255" s="17" t="str">
        <f t="shared" si="5"/>
        <v>6034</v>
      </c>
      <c r="Z255" s="17">
        <v>6034</v>
      </c>
      <c r="AA255" s="402"/>
      <c r="AB255" s="420"/>
    </row>
    <row r="256" spans="1:28" ht="14.65" customHeight="1" x14ac:dyDescent="0.25">
      <c r="A256" s="16">
        <v>4775</v>
      </c>
      <c r="B256" s="16" t="s">
        <v>441</v>
      </c>
      <c r="C256" s="16" t="s">
        <v>1527</v>
      </c>
      <c r="D256" s="16" t="s">
        <v>55</v>
      </c>
      <c r="E256" s="16" t="s">
        <v>50</v>
      </c>
      <c r="F256" s="17" t="s">
        <v>46</v>
      </c>
      <c r="G256" s="17" t="s">
        <v>46</v>
      </c>
      <c r="H256" s="17" t="s">
        <v>47</v>
      </c>
      <c r="I256" s="17" t="s">
        <v>47</v>
      </c>
      <c r="J256" s="17">
        <v>34</v>
      </c>
      <c r="K256" s="17">
        <v>0</v>
      </c>
      <c r="L256" s="17">
        <v>0</v>
      </c>
      <c r="M256" s="17">
        <v>24</v>
      </c>
      <c r="N256" s="17">
        <v>0</v>
      </c>
      <c r="O256" s="17">
        <v>23</v>
      </c>
      <c r="P256" s="23">
        <v>537</v>
      </c>
      <c r="Q256" s="23">
        <v>571</v>
      </c>
      <c r="R256" s="23">
        <v>618</v>
      </c>
      <c r="S256" s="17" t="s">
        <v>19</v>
      </c>
      <c r="T256" s="17" t="str">
        <f>IF(ISERROR(VLOOKUP(B:B,'Shared Sites 2-18'!$A$2:$P$98,3,FALSE)),"",VLOOKUP(B:B,'Shared Sites 2-18'!$A$2:$P$98,3,FALSE))</f>
        <v/>
      </c>
      <c r="U256" s="17" t="str">
        <f>IF(ISERROR(VLOOKUP(B:B,'Shared Sites 2-18'!$A$2:$P$98,4,FALSE)),"",VLOOKUP(B:B,'Shared Sites 2-18'!$A$2:$P$98,4,FALSE))</f>
        <v/>
      </c>
      <c r="V256" s="17" t="str">
        <f>IF(ISERROR(VLOOKUP(B:B,'Shared Sites 2-18'!$A$2:$P$98,5,FALSE)),"",VLOOKUP(B:B,'Shared Sites 2-18'!$A$2:$P$98,5,FALSE))</f>
        <v/>
      </c>
      <c r="W256" s="17" t="str">
        <f>IF(ISERROR(VLOOKUP(B:B,'Shared Sites 2-18'!$A$2:$P$98,15,FALSE)),"",VLOOKUP(B:B,'Shared Sites 2-18'!$A$2:$P$98,15,FALSE))</f>
        <v/>
      </c>
      <c r="Y256" s="17" t="str">
        <f t="shared" si="5"/>
        <v>6034</v>
      </c>
      <c r="Z256" s="17">
        <v>6034</v>
      </c>
      <c r="AA256" s="402"/>
      <c r="AB256" s="420"/>
    </row>
    <row r="257" spans="1:28" ht="14.65" customHeight="1" x14ac:dyDescent="0.25">
      <c r="A257" s="16">
        <v>4776</v>
      </c>
      <c r="B257" s="16" t="s">
        <v>442</v>
      </c>
      <c r="C257" s="16" t="s">
        <v>443</v>
      </c>
      <c r="D257" s="16" t="s">
        <v>141</v>
      </c>
      <c r="E257" s="16" t="s">
        <v>50</v>
      </c>
      <c r="F257" s="17" t="s">
        <v>46</v>
      </c>
      <c r="G257" s="17" t="s">
        <v>46</v>
      </c>
      <c r="H257" s="17" t="s">
        <v>47</v>
      </c>
      <c r="I257" s="17" t="s">
        <v>47</v>
      </c>
      <c r="J257" s="17">
        <v>0</v>
      </c>
      <c r="K257" s="17">
        <v>0</v>
      </c>
      <c r="L257" s="17">
        <v>0</v>
      </c>
      <c r="M257" s="17">
        <v>0</v>
      </c>
      <c r="N257" s="17">
        <v>39</v>
      </c>
      <c r="O257" s="17">
        <v>22</v>
      </c>
      <c r="P257" s="23">
        <v>297</v>
      </c>
      <c r="Q257" s="23">
        <v>297</v>
      </c>
      <c r="R257" s="23">
        <v>358</v>
      </c>
      <c r="S257" s="17" t="s">
        <v>19</v>
      </c>
      <c r="T257" s="17" t="str">
        <f>IF(ISERROR(VLOOKUP(B:B,'Shared Sites 2-18'!$A$2:$P$98,3,FALSE)),"",VLOOKUP(B:B,'Shared Sites 2-18'!$A$2:$P$98,3,FALSE))</f>
        <v/>
      </c>
      <c r="U257" s="17" t="str">
        <f>IF(ISERROR(VLOOKUP(B:B,'Shared Sites 2-18'!$A$2:$P$98,4,FALSE)),"",VLOOKUP(B:B,'Shared Sites 2-18'!$A$2:$P$98,4,FALSE))</f>
        <v/>
      </c>
      <c r="V257" s="17" t="str">
        <f>IF(ISERROR(VLOOKUP(B:B,'Shared Sites 2-18'!$A$2:$P$98,5,FALSE)),"",VLOOKUP(B:B,'Shared Sites 2-18'!$A$2:$P$98,5,FALSE))</f>
        <v/>
      </c>
      <c r="W257" s="17" t="str">
        <f>IF(ISERROR(VLOOKUP(B:B,'Shared Sites 2-18'!$A$2:$P$98,15,FALSE)),"",VLOOKUP(B:B,'Shared Sites 2-18'!$A$2:$P$98,15,FALSE))</f>
        <v/>
      </c>
      <c r="Y257" s="17" t="str">
        <f t="shared" si="5"/>
        <v>6034</v>
      </c>
      <c r="Z257" s="17">
        <v>6034</v>
      </c>
      <c r="AA257" s="402"/>
      <c r="AB257" s="420"/>
    </row>
    <row r="258" spans="1:28" ht="14.65" customHeight="1" x14ac:dyDescent="0.25">
      <c r="A258" s="16">
        <v>4781</v>
      </c>
      <c r="B258" s="16" t="s">
        <v>444</v>
      </c>
      <c r="C258" s="16" t="s">
        <v>445</v>
      </c>
      <c r="D258" s="16" t="s">
        <v>55</v>
      </c>
      <c r="E258" s="16" t="s">
        <v>50</v>
      </c>
      <c r="F258" s="17" t="s">
        <v>46</v>
      </c>
      <c r="G258" s="17" t="s">
        <v>46</v>
      </c>
      <c r="H258" s="17" t="s">
        <v>49</v>
      </c>
      <c r="I258" s="17" t="s">
        <v>49</v>
      </c>
      <c r="J258" s="17">
        <v>5</v>
      </c>
      <c r="K258" s="17">
        <v>0</v>
      </c>
      <c r="L258" s="17">
        <v>0</v>
      </c>
      <c r="M258" s="17">
        <v>12</v>
      </c>
      <c r="N258" s="17">
        <v>0</v>
      </c>
      <c r="O258" s="17">
        <v>19</v>
      </c>
      <c r="P258" s="23">
        <v>370</v>
      </c>
      <c r="Q258" s="23">
        <v>375</v>
      </c>
      <c r="R258" s="23">
        <v>406</v>
      </c>
      <c r="S258" s="17" t="s">
        <v>19</v>
      </c>
      <c r="T258" s="17" t="str">
        <f>IF(ISERROR(VLOOKUP(B:B,'Shared Sites 2-18'!$A$2:$P$98,3,FALSE)),"",VLOOKUP(B:B,'Shared Sites 2-18'!$A$2:$P$98,3,FALSE))</f>
        <v/>
      </c>
      <c r="U258" s="17" t="str">
        <f>IF(ISERROR(VLOOKUP(B:B,'Shared Sites 2-18'!$A$2:$P$98,4,FALSE)),"",VLOOKUP(B:B,'Shared Sites 2-18'!$A$2:$P$98,4,FALSE))</f>
        <v/>
      </c>
      <c r="V258" s="17" t="str">
        <f>IF(ISERROR(VLOOKUP(B:B,'Shared Sites 2-18'!$A$2:$P$98,5,FALSE)),"",VLOOKUP(B:B,'Shared Sites 2-18'!$A$2:$P$98,5,FALSE))</f>
        <v/>
      </c>
      <c r="W258" s="17" t="str">
        <f>IF(ISERROR(VLOOKUP(B:B,'Shared Sites 2-18'!$A$2:$P$98,15,FALSE)),"",VLOOKUP(B:B,'Shared Sites 2-18'!$A$2:$P$98,15,FALSE))</f>
        <v/>
      </c>
      <c r="Y258" s="17" t="str">
        <f t="shared" si="5"/>
        <v>6034</v>
      </c>
      <c r="Z258" s="17">
        <v>6034</v>
      </c>
      <c r="AA258" s="402"/>
      <c r="AB258" s="420"/>
    </row>
    <row r="259" spans="1:28" ht="14.65" customHeight="1" x14ac:dyDescent="0.25">
      <c r="A259" s="16">
        <v>4786</v>
      </c>
      <c r="B259" s="16" t="s">
        <v>446</v>
      </c>
      <c r="C259" s="16" t="s">
        <v>1528</v>
      </c>
      <c r="D259" s="16" t="s">
        <v>55</v>
      </c>
      <c r="E259" s="16" t="s">
        <v>50</v>
      </c>
      <c r="F259" s="17" t="s">
        <v>46</v>
      </c>
      <c r="G259" s="17" t="s">
        <v>46</v>
      </c>
      <c r="H259" s="17" t="s">
        <v>51</v>
      </c>
      <c r="I259" s="17" t="s">
        <v>51</v>
      </c>
      <c r="J259" s="17">
        <v>23</v>
      </c>
      <c r="K259" s="17">
        <v>0</v>
      </c>
      <c r="L259" s="17">
        <v>0</v>
      </c>
      <c r="M259" s="17">
        <v>0</v>
      </c>
      <c r="N259" s="17">
        <v>0</v>
      </c>
      <c r="O259" s="17">
        <v>9</v>
      </c>
      <c r="P259" s="23">
        <v>387</v>
      </c>
      <c r="Q259" s="23">
        <v>410</v>
      </c>
      <c r="R259" s="23">
        <v>419</v>
      </c>
      <c r="S259" s="17" t="s">
        <v>19</v>
      </c>
      <c r="T259" s="17" t="str">
        <f>IF(ISERROR(VLOOKUP(B:B,'Shared Sites 2-18'!$A$2:$P$98,3,FALSE)),"",VLOOKUP(B:B,'Shared Sites 2-18'!$A$2:$P$98,3,FALSE))</f>
        <v/>
      </c>
      <c r="U259" s="17" t="str">
        <f>IF(ISERROR(VLOOKUP(B:B,'Shared Sites 2-18'!$A$2:$P$98,4,FALSE)),"",VLOOKUP(B:B,'Shared Sites 2-18'!$A$2:$P$98,4,FALSE))</f>
        <v/>
      </c>
      <c r="V259" s="17" t="str">
        <f>IF(ISERROR(VLOOKUP(B:B,'Shared Sites 2-18'!$A$2:$P$98,5,FALSE)),"",VLOOKUP(B:B,'Shared Sites 2-18'!$A$2:$P$98,5,FALSE))</f>
        <v/>
      </c>
      <c r="W259" s="17" t="str">
        <f>IF(ISERROR(VLOOKUP(B:B,'Shared Sites 2-18'!$A$2:$P$98,15,FALSE)),"",VLOOKUP(B:B,'Shared Sites 2-18'!$A$2:$P$98,15,FALSE))</f>
        <v/>
      </c>
      <c r="Y259" s="17" t="str">
        <f t="shared" si="5"/>
        <v>6034</v>
      </c>
      <c r="Z259" s="17">
        <v>6034</v>
      </c>
      <c r="AA259" s="402"/>
      <c r="AB259" s="420"/>
    </row>
    <row r="260" spans="1:28" ht="14.65" customHeight="1" x14ac:dyDescent="0.25">
      <c r="A260" s="16">
        <v>4790</v>
      </c>
      <c r="B260" s="16" t="s">
        <v>447</v>
      </c>
      <c r="C260" s="16" t="s">
        <v>448</v>
      </c>
      <c r="D260" s="16" t="s">
        <v>55</v>
      </c>
      <c r="E260" s="16" t="s">
        <v>50</v>
      </c>
      <c r="F260" s="17" t="s">
        <v>46</v>
      </c>
      <c r="G260" s="17" t="s">
        <v>46</v>
      </c>
      <c r="H260" s="17" t="s">
        <v>47</v>
      </c>
      <c r="I260" s="17" t="s">
        <v>47</v>
      </c>
      <c r="J260" s="17">
        <v>37</v>
      </c>
      <c r="K260" s="17">
        <v>0</v>
      </c>
      <c r="L260" s="17">
        <v>0</v>
      </c>
      <c r="M260" s="17">
        <v>5</v>
      </c>
      <c r="N260" s="17">
        <v>68</v>
      </c>
      <c r="O260" s="17">
        <v>0</v>
      </c>
      <c r="P260" s="23">
        <v>403</v>
      </c>
      <c r="Q260" s="23">
        <v>440</v>
      </c>
      <c r="R260" s="23">
        <v>513</v>
      </c>
      <c r="S260" s="17" t="s">
        <v>19</v>
      </c>
      <c r="T260" s="17" t="str">
        <f>IF(ISERROR(VLOOKUP(B:B,'Shared Sites 2-18'!$A$2:$P$98,3,FALSE)),"",VLOOKUP(B:B,'Shared Sites 2-18'!$A$2:$P$98,3,FALSE))</f>
        <v/>
      </c>
      <c r="U260" s="17" t="str">
        <f>IF(ISERROR(VLOOKUP(B:B,'Shared Sites 2-18'!$A$2:$P$98,4,FALSE)),"",VLOOKUP(B:B,'Shared Sites 2-18'!$A$2:$P$98,4,FALSE))</f>
        <v/>
      </c>
      <c r="V260" s="17" t="str">
        <f>IF(ISERROR(VLOOKUP(B:B,'Shared Sites 2-18'!$A$2:$P$98,5,FALSE)),"",VLOOKUP(B:B,'Shared Sites 2-18'!$A$2:$P$98,5,FALSE))</f>
        <v/>
      </c>
      <c r="W260" s="17" t="str">
        <f>IF(ISERROR(VLOOKUP(B:B,'Shared Sites 2-18'!$A$2:$P$98,15,FALSE)),"",VLOOKUP(B:B,'Shared Sites 2-18'!$A$2:$P$98,15,FALSE))</f>
        <v/>
      </c>
      <c r="Y260" s="17" t="str">
        <f t="shared" si="5"/>
        <v>6034</v>
      </c>
      <c r="Z260" s="17">
        <v>6034</v>
      </c>
      <c r="AA260" s="402"/>
      <c r="AB260" s="420"/>
    </row>
    <row r="261" spans="1:28" ht="14.65" customHeight="1" x14ac:dyDescent="0.25">
      <c r="A261" s="16">
        <v>4795</v>
      </c>
      <c r="B261" s="16" t="s">
        <v>449</v>
      </c>
      <c r="C261" s="16" t="s">
        <v>1529</v>
      </c>
      <c r="D261" s="16" t="s">
        <v>55</v>
      </c>
      <c r="E261" s="16" t="s">
        <v>50</v>
      </c>
      <c r="F261" s="17" t="s">
        <v>46</v>
      </c>
      <c r="G261" s="17" t="s">
        <v>46</v>
      </c>
      <c r="H261" s="17" t="s">
        <v>52</v>
      </c>
      <c r="I261" s="17" t="s">
        <v>52</v>
      </c>
      <c r="J261" s="17">
        <v>0</v>
      </c>
      <c r="K261" s="17">
        <v>0</v>
      </c>
      <c r="L261" s="17">
        <v>0</v>
      </c>
      <c r="M261" s="17">
        <v>0</v>
      </c>
      <c r="N261" s="17">
        <v>17</v>
      </c>
      <c r="O261" s="17">
        <v>9</v>
      </c>
      <c r="P261" s="23">
        <v>160</v>
      </c>
      <c r="Q261" s="23">
        <v>160</v>
      </c>
      <c r="R261" s="23">
        <v>186</v>
      </c>
      <c r="S261" s="17" t="s">
        <v>19</v>
      </c>
      <c r="T261" s="17" t="str">
        <f>IF(ISERROR(VLOOKUP(B:B,'Shared Sites 2-18'!$A$2:$P$98,3,FALSE)),"",VLOOKUP(B:B,'Shared Sites 2-18'!$A$2:$P$98,3,FALSE))</f>
        <v/>
      </c>
      <c r="U261" s="17" t="str">
        <f>IF(ISERROR(VLOOKUP(B:B,'Shared Sites 2-18'!$A$2:$P$98,4,FALSE)),"",VLOOKUP(B:B,'Shared Sites 2-18'!$A$2:$P$98,4,FALSE))</f>
        <v/>
      </c>
      <c r="V261" s="17" t="str">
        <f>IF(ISERROR(VLOOKUP(B:B,'Shared Sites 2-18'!$A$2:$P$98,5,FALSE)),"",VLOOKUP(B:B,'Shared Sites 2-18'!$A$2:$P$98,5,FALSE))</f>
        <v/>
      </c>
      <c r="W261" s="17" t="str">
        <f>IF(ISERROR(VLOOKUP(B:B,'Shared Sites 2-18'!$A$2:$P$98,15,FALSE)),"",VLOOKUP(B:B,'Shared Sites 2-18'!$A$2:$P$98,15,FALSE))</f>
        <v/>
      </c>
      <c r="Y261" s="17" t="str">
        <f t="shared" si="5"/>
        <v>6034</v>
      </c>
      <c r="Z261" s="17">
        <v>6034</v>
      </c>
      <c r="AA261" s="402"/>
      <c r="AB261" s="420"/>
    </row>
    <row r="262" spans="1:28" ht="14.65" customHeight="1" x14ac:dyDescent="0.25">
      <c r="A262" s="16">
        <v>4808</v>
      </c>
      <c r="B262" s="16" t="s">
        <v>450</v>
      </c>
      <c r="C262" s="16" t="s">
        <v>451</v>
      </c>
      <c r="D262" s="16" t="s">
        <v>101</v>
      </c>
      <c r="E262" s="16" t="s">
        <v>80</v>
      </c>
      <c r="F262" s="17" t="s">
        <v>46</v>
      </c>
      <c r="G262" s="17" t="s">
        <v>102</v>
      </c>
      <c r="H262" s="17" t="s">
        <v>51</v>
      </c>
      <c r="I262" s="17" t="s">
        <v>51</v>
      </c>
      <c r="J262" s="17">
        <v>9</v>
      </c>
      <c r="K262" s="17">
        <v>12</v>
      </c>
      <c r="L262" s="17">
        <v>0</v>
      </c>
      <c r="M262" s="17">
        <v>0</v>
      </c>
      <c r="N262" s="17">
        <v>0</v>
      </c>
      <c r="O262" s="17">
        <v>0</v>
      </c>
      <c r="P262" s="23">
        <v>253</v>
      </c>
      <c r="Q262" s="23">
        <v>274</v>
      </c>
      <c r="R262" s="23">
        <v>274</v>
      </c>
      <c r="S262" s="17" t="s">
        <v>20</v>
      </c>
      <c r="T262" s="17" t="str">
        <f>IF(ISERROR(VLOOKUP(B:B,'Shared Sites 2-18'!$A$2:$P$98,3,FALSE)),"",VLOOKUP(B:B,'Shared Sites 2-18'!$A$2:$P$98,3,FALSE))</f>
        <v/>
      </c>
      <c r="U262" s="17" t="str">
        <f>IF(ISERROR(VLOOKUP(B:B,'Shared Sites 2-18'!$A$2:$P$98,4,FALSE)),"",VLOOKUP(B:B,'Shared Sites 2-18'!$A$2:$P$98,4,FALSE))</f>
        <v/>
      </c>
      <c r="V262" s="17" t="str">
        <f>IF(ISERROR(VLOOKUP(B:B,'Shared Sites 2-18'!$A$2:$P$98,5,FALSE)),"",VLOOKUP(B:B,'Shared Sites 2-18'!$A$2:$P$98,5,FALSE))</f>
        <v/>
      </c>
      <c r="W262" s="17" t="str">
        <f>IF(ISERROR(VLOOKUP(B:B,'Shared Sites 2-18'!$A$2:$P$98,15,FALSE)),"",VLOOKUP(B:B,'Shared Sites 2-18'!$A$2:$P$98,15,FALSE))</f>
        <v/>
      </c>
      <c r="Y262" s="17" t="str">
        <f t="shared" si="5"/>
        <v>9654</v>
      </c>
      <c r="Z262" s="17">
        <v>9654</v>
      </c>
      <c r="AA262" s="402"/>
      <c r="AB262" s="420"/>
    </row>
    <row r="263" spans="1:28" ht="14.65" customHeight="1" x14ac:dyDescent="0.25">
      <c r="A263" s="16">
        <v>4829</v>
      </c>
      <c r="B263" s="16" t="s">
        <v>452</v>
      </c>
      <c r="C263" s="16" t="s">
        <v>453</v>
      </c>
      <c r="D263" s="16" t="s">
        <v>55</v>
      </c>
      <c r="E263" s="16" t="s">
        <v>50</v>
      </c>
      <c r="F263" s="17" t="s">
        <v>46</v>
      </c>
      <c r="G263" s="17" t="s">
        <v>46</v>
      </c>
      <c r="H263" s="17" t="s">
        <v>48</v>
      </c>
      <c r="I263" s="17" t="s">
        <v>48</v>
      </c>
      <c r="J263" s="17">
        <v>41</v>
      </c>
      <c r="K263" s="17">
        <v>0</v>
      </c>
      <c r="L263" s="17">
        <v>0</v>
      </c>
      <c r="M263" s="17">
        <v>0</v>
      </c>
      <c r="N263" s="17">
        <v>0</v>
      </c>
      <c r="O263" s="17">
        <v>14</v>
      </c>
      <c r="P263" s="23">
        <v>226</v>
      </c>
      <c r="Q263" s="23">
        <v>267</v>
      </c>
      <c r="R263" s="23">
        <v>281</v>
      </c>
      <c r="S263" s="17" t="s">
        <v>19</v>
      </c>
      <c r="T263" s="17" t="str">
        <f>IF(ISERROR(VLOOKUP(B:B,'Shared Sites 2-18'!$A$2:$P$98,3,FALSE)),"",VLOOKUP(B:B,'Shared Sites 2-18'!$A$2:$P$98,3,FALSE))</f>
        <v/>
      </c>
      <c r="U263" s="17" t="str">
        <f>IF(ISERROR(VLOOKUP(B:B,'Shared Sites 2-18'!$A$2:$P$98,4,FALSE)),"",VLOOKUP(B:B,'Shared Sites 2-18'!$A$2:$P$98,4,FALSE))</f>
        <v/>
      </c>
      <c r="V263" s="17" t="str">
        <f>IF(ISERROR(VLOOKUP(B:B,'Shared Sites 2-18'!$A$2:$P$98,5,FALSE)),"",VLOOKUP(B:B,'Shared Sites 2-18'!$A$2:$P$98,5,FALSE))</f>
        <v/>
      </c>
      <c r="W263" s="17" t="str">
        <f>IF(ISERROR(VLOOKUP(B:B,'Shared Sites 2-18'!$A$2:$P$98,15,FALSE)),"",VLOOKUP(B:B,'Shared Sites 2-18'!$A$2:$P$98,15,FALSE))</f>
        <v/>
      </c>
      <c r="Y263" s="17" t="str">
        <f t="shared" si="5"/>
        <v>6034</v>
      </c>
      <c r="Z263" s="17">
        <v>6034</v>
      </c>
      <c r="AA263" s="402"/>
      <c r="AB263" s="420"/>
    </row>
    <row r="264" spans="1:28" ht="14.65" customHeight="1" x14ac:dyDescent="0.25">
      <c r="A264" s="16">
        <v>4836</v>
      </c>
      <c r="B264" s="16" t="s">
        <v>454</v>
      </c>
      <c r="C264" s="16" t="s">
        <v>1530</v>
      </c>
      <c r="D264" s="16" t="s">
        <v>55</v>
      </c>
      <c r="E264" s="16" t="s">
        <v>50</v>
      </c>
      <c r="F264" s="17" t="s">
        <v>46</v>
      </c>
      <c r="G264" s="17" t="s">
        <v>46</v>
      </c>
      <c r="H264" s="17" t="s">
        <v>48</v>
      </c>
      <c r="I264" s="17" t="s">
        <v>48</v>
      </c>
      <c r="J264" s="17">
        <v>37</v>
      </c>
      <c r="K264" s="17">
        <v>0</v>
      </c>
      <c r="L264" s="17">
        <v>0</v>
      </c>
      <c r="M264" s="17">
        <v>9</v>
      </c>
      <c r="N264" s="17">
        <v>0</v>
      </c>
      <c r="O264" s="17">
        <v>0</v>
      </c>
      <c r="P264" s="23">
        <v>442</v>
      </c>
      <c r="Q264" s="23">
        <v>479</v>
      </c>
      <c r="R264" s="23">
        <v>488</v>
      </c>
      <c r="S264" s="17" t="s">
        <v>19</v>
      </c>
      <c r="T264" s="17" t="str">
        <f>IF(ISERROR(VLOOKUP(B:B,'Shared Sites 2-18'!$A$2:$P$98,3,FALSE)),"",VLOOKUP(B:B,'Shared Sites 2-18'!$A$2:$P$98,3,FALSE))</f>
        <v/>
      </c>
      <c r="U264" s="17" t="str">
        <f>IF(ISERROR(VLOOKUP(B:B,'Shared Sites 2-18'!$A$2:$P$98,4,FALSE)),"",VLOOKUP(B:B,'Shared Sites 2-18'!$A$2:$P$98,4,FALSE))</f>
        <v/>
      </c>
      <c r="V264" s="17" t="str">
        <f>IF(ISERROR(VLOOKUP(B:B,'Shared Sites 2-18'!$A$2:$P$98,5,FALSE)),"",VLOOKUP(B:B,'Shared Sites 2-18'!$A$2:$P$98,5,FALSE))</f>
        <v/>
      </c>
      <c r="W264" s="17" t="str">
        <f>IF(ISERROR(VLOOKUP(B:B,'Shared Sites 2-18'!$A$2:$P$98,15,FALSE)),"",VLOOKUP(B:B,'Shared Sites 2-18'!$A$2:$P$98,15,FALSE))</f>
        <v/>
      </c>
      <c r="Y264" s="17" t="str">
        <f t="shared" si="5"/>
        <v>6034</v>
      </c>
      <c r="Z264" s="17">
        <v>6034</v>
      </c>
      <c r="AA264" s="402"/>
      <c r="AB264" s="420"/>
    </row>
    <row r="265" spans="1:28" ht="14.65" customHeight="1" x14ac:dyDescent="0.25">
      <c r="A265" s="16">
        <v>4849</v>
      </c>
      <c r="B265" s="16" t="s">
        <v>455</v>
      </c>
      <c r="C265" s="16" t="s">
        <v>1531</v>
      </c>
      <c r="D265" s="16" t="s">
        <v>55</v>
      </c>
      <c r="E265" s="16" t="s">
        <v>50</v>
      </c>
      <c r="F265" s="17" t="s">
        <v>46</v>
      </c>
      <c r="G265" s="17" t="s">
        <v>46</v>
      </c>
      <c r="H265" s="17" t="s">
        <v>47</v>
      </c>
      <c r="I265" s="17" t="s">
        <v>47</v>
      </c>
      <c r="J265" s="17">
        <v>8</v>
      </c>
      <c r="K265" s="17">
        <v>0</v>
      </c>
      <c r="L265" s="17">
        <v>0</v>
      </c>
      <c r="M265" s="17">
        <v>18</v>
      </c>
      <c r="N265" s="17">
        <v>0</v>
      </c>
      <c r="O265" s="17">
        <v>0</v>
      </c>
      <c r="P265" s="23">
        <v>383</v>
      </c>
      <c r="Q265" s="23">
        <v>391</v>
      </c>
      <c r="R265" s="23">
        <v>409</v>
      </c>
      <c r="S265" s="17" t="s">
        <v>19</v>
      </c>
      <c r="T265" s="17" t="str">
        <f>IF(ISERROR(VLOOKUP(B:B,'Shared Sites 2-18'!$A$2:$P$98,3,FALSE)),"",VLOOKUP(B:B,'Shared Sites 2-18'!$A$2:$P$98,3,FALSE))</f>
        <v/>
      </c>
      <c r="U265" s="17" t="str">
        <f>IF(ISERROR(VLOOKUP(B:B,'Shared Sites 2-18'!$A$2:$P$98,4,FALSE)),"",VLOOKUP(B:B,'Shared Sites 2-18'!$A$2:$P$98,4,FALSE))</f>
        <v/>
      </c>
      <c r="V265" s="17" t="str">
        <f>IF(ISERROR(VLOOKUP(B:B,'Shared Sites 2-18'!$A$2:$P$98,5,FALSE)),"",VLOOKUP(B:B,'Shared Sites 2-18'!$A$2:$P$98,5,FALSE))</f>
        <v/>
      </c>
      <c r="W265" s="17" t="str">
        <f>IF(ISERROR(VLOOKUP(B:B,'Shared Sites 2-18'!$A$2:$P$98,15,FALSE)),"",VLOOKUP(B:B,'Shared Sites 2-18'!$A$2:$P$98,15,FALSE))</f>
        <v/>
      </c>
      <c r="Y265" s="17" t="str">
        <f t="shared" si="5"/>
        <v>6034</v>
      </c>
      <c r="Z265" s="17">
        <v>6034</v>
      </c>
      <c r="AA265" s="402"/>
      <c r="AB265" s="420"/>
    </row>
    <row r="266" spans="1:28" ht="14.65" customHeight="1" x14ac:dyDescent="0.25">
      <c r="A266" s="16">
        <v>4863</v>
      </c>
      <c r="B266" s="16" t="s">
        <v>456</v>
      </c>
      <c r="C266" s="16" t="s">
        <v>1532</v>
      </c>
      <c r="D266" s="16" t="s">
        <v>55</v>
      </c>
      <c r="E266" s="16" t="s">
        <v>50</v>
      </c>
      <c r="F266" s="17" t="s">
        <v>46</v>
      </c>
      <c r="G266" s="17" t="s">
        <v>46</v>
      </c>
      <c r="H266" s="17" t="s">
        <v>52</v>
      </c>
      <c r="I266" s="17" t="s">
        <v>52</v>
      </c>
      <c r="J266" s="17">
        <v>40</v>
      </c>
      <c r="K266" s="17">
        <v>0</v>
      </c>
      <c r="L266" s="17">
        <v>0</v>
      </c>
      <c r="M266" s="17">
        <v>0</v>
      </c>
      <c r="N266" s="17">
        <v>0</v>
      </c>
      <c r="O266" s="17">
        <v>23</v>
      </c>
      <c r="P266" s="23">
        <v>546</v>
      </c>
      <c r="Q266" s="23">
        <v>586</v>
      </c>
      <c r="R266" s="23">
        <v>609</v>
      </c>
      <c r="S266" s="17" t="s">
        <v>19</v>
      </c>
      <c r="T266" s="17" t="str">
        <f>IF(ISERROR(VLOOKUP(B:B,'Shared Sites 2-18'!$A$2:$P$98,3,FALSE)),"",VLOOKUP(B:B,'Shared Sites 2-18'!$A$2:$P$98,3,FALSE))</f>
        <v/>
      </c>
      <c r="U266" s="17" t="str">
        <f>IF(ISERROR(VLOOKUP(B:B,'Shared Sites 2-18'!$A$2:$P$98,4,FALSE)),"",VLOOKUP(B:B,'Shared Sites 2-18'!$A$2:$P$98,4,FALSE))</f>
        <v/>
      </c>
      <c r="V266" s="17" t="str">
        <f>IF(ISERROR(VLOOKUP(B:B,'Shared Sites 2-18'!$A$2:$P$98,5,FALSE)),"",VLOOKUP(B:B,'Shared Sites 2-18'!$A$2:$P$98,5,FALSE))</f>
        <v/>
      </c>
      <c r="W266" s="17" t="str">
        <f>IF(ISERROR(VLOOKUP(B:B,'Shared Sites 2-18'!$A$2:$P$98,15,FALSE)),"",VLOOKUP(B:B,'Shared Sites 2-18'!$A$2:$P$98,15,FALSE))</f>
        <v/>
      </c>
      <c r="Y266" s="17" t="str">
        <f t="shared" si="5"/>
        <v>6034</v>
      </c>
      <c r="Z266" s="17">
        <v>6034</v>
      </c>
      <c r="AA266" s="402"/>
      <c r="AB266" s="420"/>
    </row>
    <row r="267" spans="1:28" ht="14.65" customHeight="1" x14ac:dyDescent="0.25">
      <c r="A267" s="16">
        <v>4870</v>
      </c>
      <c r="B267" s="16" t="s">
        <v>457</v>
      </c>
      <c r="C267" s="16" t="s">
        <v>1533</v>
      </c>
      <c r="D267" s="16" t="s">
        <v>55</v>
      </c>
      <c r="E267" s="16" t="s">
        <v>50</v>
      </c>
      <c r="F267" s="17" t="s">
        <v>46</v>
      </c>
      <c r="G267" s="17" t="s">
        <v>46</v>
      </c>
      <c r="H267" s="17" t="s">
        <v>47</v>
      </c>
      <c r="I267" s="17" t="s">
        <v>47</v>
      </c>
      <c r="J267" s="17">
        <v>26</v>
      </c>
      <c r="K267" s="17">
        <v>0</v>
      </c>
      <c r="L267" s="17">
        <v>0</v>
      </c>
      <c r="M267" s="17">
        <v>16</v>
      </c>
      <c r="N267" s="17">
        <v>0</v>
      </c>
      <c r="O267" s="17">
        <v>18</v>
      </c>
      <c r="P267" s="23">
        <v>640</v>
      </c>
      <c r="Q267" s="23">
        <v>666</v>
      </c>
      <c r="R267" s="23">
        <v>700</v>
      </c>
      <c r="S267" s="17" t="s">
        <v>19</v>
      </c>
      <c r="T267" s="17" t="str">
        <f>IF(ISERROR(VLOOKUP(B:B,'Shared Sites 2-18'!$A$2:$P$98,3,FALSE)),"",VLOOKUP(B:B,'Shared Sites 2-18'!$A$2:$P$98,3,FALSE))</f>
        <v/>
      </c>
      <c r="U267" s="17" t="str">
        <f>IF(ISERROR(VLOOKUP(B:B,'Shared Sites 2-18'!$A$2:$P$98,4,FALSE)),"",VLOOKUP(B:B,'Shared Sites 2-18'!$A$2:$P$98,4,FALSE))</f>
        <v/>
      </c>
      <c r="V267" s="17" t="str">
        <f>IF(ISERROR(VLOOKUP(B:B,'Shared Sites 2-18'!$A$2:$P$98,5,FALSE)),"",VLOOKUP(B:B,'Shared Sites 2-18'!$A$2:$P$98,5,FALSE))</f>
        <v/>
      </c>
      <c r="W267" s="17" t="str">
        <f>IF(ISERROR(VLOOKUP(B:B,'Shared Sites 2-18'!$A$2:$P$98,15,FALSE)),"",VLOOKUP(B:B,'Shared Sites 2-18'!$A$2:$P$98,15,FALSE))</f>
        <v/>
      </c>
      <c r="Y267" s="17" t="str">
        <f t="shared" si="5"/>
        <v>6034</v>
      </c>
      <c r="Z267" s="17">
        <v>6034</v>
      </c>
      <c r="AA267" s="402"/>
      <c r="AB267" s="420"/>
    </row>
    <row r="268" spans="1:28" ht="14.65" customHeight="1" x14ac:dyDescent="0.25">
      <c r="A268" s="16">
        <v>4877</v>
      </c>
      <c r="B268" s="16" t="s">
        <v>458</v>
      </c>
      <c r="C268" s="16" t="s">
        <v>1534</v>
      </c>
      <c r="D268" s="16" t="s">
        <v>55</v>
      </c>
      <c r="E268" s="16" t="s">
        <v>50</v>
      </c>
      <c r="F268" s="17" t="s">
        <v>46</v>
      </c>
      <c r="G268" s="17" t="s">
        <v>46</v>
      </c>
      <c r="H268" s="17" t="s">
        <v>52</v>
      </c>
      <c r="I268" s="17" t="s">
        <v>52</v>
      </c>
      <c r="J268" s="17">
        <v>16</v>
      </c>
      <c r="K268" s="17">
        <v>0</v>
      </c>
      <c r="L268" s="17">
        <v>0</v>
      </c>
      <c r="M268" s="17">
        <v>0</v>
      </c>
      <c r="N268" s="17">
        <v>0</v>
      </c>
      <c r="O268" s="17">
        <v>18</v>
      </c>
      <c r="P268" s="23">
        <v>438</v>
      </c>
      <c r="Q268" s="23">
        <v>454</v>
      </c>
      <c r="R268" s="23">
        <v>472</v>
      </c>
      <c r="S268" s="17" t="s">
        <v>19</v>
      </c>
      <c r="T268" s="17" t="str">
        <f>IF(ISERROR(VLOOKUP(B:B,'Shared Sites 2-18'!$A$2:$P$98,3,FALSE)),"",VLOOKUP(B:B,'Shared Sites 2-18'!$A$2:$P$98,3,FALSE))</f>
        <v/>
      </c>
      <c r="U268" s="17" t="str">
        <f>IF(ISERROR(VLOOKUP(B:B,'Shared Sites 2-18'!$A$2:$P$98,4,FALSE)),"",VLOOKUP(B:B,'Shared Sites 2-18'!$A$2:$P$98,4,FALSE))</f>
        <v/>
      </c>
      <c r="V268" s="17" t="str">
        <f>IF(ISERROR(VLOOKUP(B:B,'Shared Sites 2-18'!$A$2:$P$98,5,FALSE)),"",VLOOKUP(B:B,'Shared Sites 2-18'!$A$2:$P$98,5,FALSE))</f>
        <v/>
      </c>
      <c r="W268" s="17" t="str">
        <f>IF(ISERROR(VLOOKUP(B:B,'Shared Sites 2-18'!$A$2:$P$98,15,FALSE)),"",VLOOKUP(B:B,'Shared Sites 2-18'!$A$2:$P$98,15,FALSE))</f>
        <v/>
      </c>
      <c r="Y268" s="17" t="str">
        <f t="shared" si="5"/>
        <v>6034</v>
      </c>
      <c r="Z268" s="17">
        <v>6034</v>
      </c>
      <c r="AA268" s="402"/>
      <c r="AB268" s="420"/>
    </row>
    <row r="269" spans="1:28" ht="14.65" customHeight="1" x14ac:dyDescent="0.25">
      <c r="A269" s="16">
        <v>4881</v>
      </c>
      <c r="B269" s="16" t="s">
        <v>459</v>
      </c>
      <c r="C269" s="16" t="s">
        <v>1535</v>
      </c>
      <c r="D269" s="16" t="s">
        <v>55</v>
      </c>
      <c r="E269" s="16" t="s">
        <v>50</v>
      </c>
      <c r="F269" s="17" t="s">
        <v>46</v>
      </c>
      <c r="G269" s="17" t="s">
        <v>46</v>
      </c>
      <c r="H269" s="17" t="s">
        <v>47</v>
      </c>
      <c r="I269" s="17" t="s">
        <v>47</v>
      </c>
      <c r="J269" s="17">
        <v>39</v>
      </c>
      <c r="K269" s="17">
        <v>0</v>
      </c>
      <c r="L269" s="17">
        <v>0</v>
      </c>
      <c r="M269" s="17">
        <v>8</v>
      </c>
      <c r="N269" s="17">
        <v>82</v>
      </c>
      <c r="O269" s="17">
        <v>0</v>
      </c>
      <c r="P269" s="23">
        <v>732</v>
      </c>
      <c r="Q269" s="23">
        <v>771</v>
      </c>
      <c r="R269" s="23">
        <v>861</v>
      </c>
      <c r="S269" s="17" t="s">
        <v>19</v>
      </c>
      <c r="T269" s="17" t="str">
        <f>IF(ISERROR(VLOOKUP(B:B,'Shared Sites 2-18'!$A$2:$P$98,3,FALSE)),"",VLOOKUP(B:B,'Shared Sites 2-18'!$A$2:$P$98,3,FALSE))</f>
        <v/>
      </c>
      <c r="U269" s="17" t="str">
        <f>IF(ISERROR(VLOOKUP(B:B,'Shared Sites 2-18'!$A$2:$P$98,4,FALSE)),"",VLOOKUP(B:B,'Shared Sites 2-18'!$A$2:$P$98,4,FALSE))</f>
        <v/>
      </c>
      <c r="V269" s="17" t="str">
        <f>IF(ISERROR(VLOOKUP(B:B,'Shared Sites 2-18'!$A$2:$P$98,5,FALSE)),"",VLOOKUP(B:B,'Shared Sites 2-18'!$A$2:$P$98,5,FALSE))</f>
        <v/>
      </c>
      <c r="W269" s="17" t="str">
        <f>IF(ISERROR(VLOOKUP(B:B,'Shared Sites 2-18'!$A$2:$P$98,15,FALSE)),"",VLOOKUP(B:B,'Shared Sites 2-18'!$A$2:$P$98,15,FALSE))</f>
        <v/>
      </c>
      <c r="Y269" s="17" t="str">
        <f t="shared" si="5"/>
        <v>6034</v>
      </c>
      <c r="Z269" s="17">
        <v>6034</v>
      </c>
      <c r="AA269" s="402"/>
      <c r="AB269" s="420"/>
    </row>
    <row r="270" spans="1:28" ht="14.65" customHeight="1" x14ac:dyDescent="0.25">
      <c r="A270" s="16">
        <v>4887</v>
      </c>
      <c r="B270" s="16" t="s">
        <v>460</v>
      </c>
      <c r="C270" s="16" t="s">
        <v>1536</v>
      </c>
      <c r="D270" s="16" t="s">
        <v>55</v>
      </c>
      <c r="E270" s="16" t="s">
        <v>80</v>
      </c>
      <c r="F270" s="17" t="s">
        <v>102</v>
      </c>
      <c r="G270" s="17" t="s">
        <v>46</v>
      </c>
      <c r="H270" s="17" t="s">
        <v>47</v>
      </c>
      <c r="I270" s="17" t="s">
        <v>47</v>
      </c>
      <c r="J270" s="17">
        <v>25</v>
      </c>
      <c r="K270" s="17">
        <v>0</v>
      </c>
      <c r="L270" s="17">
        <v>0</v>
      </c>
      <c r="M270" s="17">
        <v>20</v>
      </c>
      <c r="N270" s="17">
        <v>0</v>
      </c>
      <c r="O270" s="17">
        <v>0</v>
      </c>
      <c r="P270" s="23">
        <v>476</v>
      </c>
      <c r="Q270" s="23">
        <v>501</v>
      </c>
      <c r="R270" s="23">
        <v>521</v>
      </c>
      <c r="S270" s="17" t="s">
        <v>19</v>
      </c>
      <c r="T270" s="17" t="str">
        <f>IF(ISERROR(VLOOKUP(B:B,'Shared Sites 2-18'!$A$2:$P$98,3,FALSE)),"",VLOOKUP(B:B,'Shared Sites 2-18'!$A$2:$P$98,3,FALSE))</f>
        <v/>
      </c>
      <c r="U270" s="17" t="str">
        <f>IF(ISERROR(VLOOKUP(B:B,'Shared Sites 2-18'!$A$2:$P$98,4,FALSE)),"",VLOOKUP(B:B,'Shared Sites 2-18'!$A$2:$P$98,4,FALSE))</f>
        <v/>
      </c>
      <c r="V270" s="17" t="str">
        <f>IF(ISERROR(VLOOKUP(B:B,'Shared Sites 2-18'!$A$2:$P$98,5,FALSE)),"",VLOOKUP(B:B,'Shared Sites 2-18'!$A$2:$P$98,5,FALSE))</f>
        <v/>
      </c>
      <c r="W270" s="17" t="str">
        <f>IF(ISERROR(VLOOKUP(B:B,'Shared Sites 2-18'!$A$2:$P$98,15,FALSE)),"",VLOOKUP(B:B,'Shared Sites 2-18'!$A$2:$P$98,15,FALSE))</f>
        <v/>
      </c>
      <c r="Y270" s="17" t="str">
        <f t="shared" si="5"/>
        <v>6034</v>
      </c>
      <c r="Z270" s="17">
        <v>6034</v>
      </c>
      <c r="AA270" s="402"/>
      <c r="AB270" s="420"/>
    </row>
    <row r="271" spans="1:28" ht="14.65" customHeight="1" x14ac:dyDescent="0.25">
      <c r="A271" s="16">
        <v>4890</v>
      </c>
      <c r="B271" s="16" t="s">
        <v>461</v>
      </c>
      <c r="C271" s="16" t="s">
        <v>1537</v>
      </c>
      <c r="D271" s="16" t="s">
        <v>55</v>
      </c>
      <c r="E271" s="16" t="s">
        <v>50</v>
      </c>
      <c r="F271" s="17" t="s">
        <v>46</v>
      </c>
      <c r="G271" s="17" t="s">
        <v>46</v>
      </c>
      <c r="H271" s="17" t="s">
        <v>6</v>
      </c>
      <c r="I271" s="17" t="s">
        <v>6</v>
      </c>
      <c r="J271" s="17">
        <v>18</v>
      </c>
      <c r="K271" s="17">
        <v>0</v>
      </c>
      <c r="L271" s="17">
        <v>0</v>
      </c>
      <c r="M271" s="17">
        <v>12</v>
      </c>
      <c r="N271" s="17">
        <v>0</v>
      </c>
      <c r="O271" s="17">
        <v>15</v>
      </c>
      <c r="P271" s="23">
        <v>395</v>
      </c>
      <c r="Q271" s="23">
        <v>413</v>
      </c>
      <c r="R271" s="23">
        <v>440</v>
      </c>
      <c r="S271" s="17" t="s">
        <v>19</v>
      </c>
      <c r="T271" s="17" t="str">
        <f>IF(ISERROR(VLOOKUP(B:B,'Shared Sites 2-18'!$A$2:$P$98,3,FALSE)),"",VLOOKUP(B:B,'Shared Sites 2-18'!$A$2:$P$98,3,FALSE))</f>
        <v/>
      </c>
      <c r="U271" s="17" t="str">
        <f>IF(ISERROR(VLOOKUP(B:B,'Shared Sites 2-18'!$A$2:$P$98,4,FALSE)),"",VLOOKUP(B:B,'Shared Sites 2-18'!$A$2:$P$98,4,FALSE))</f>
        <v/>
      </c>
      <c r="V271" s="17" t="str">
        <f>IF(ISERROR(VLOOKUP(B:B,'Shared Sites 2-18'!$A$2:$P$98,5,FALSE)),"",VLOOKUP(B:B,'Shared Sites 2-18'!$A$2:$P$98,5,FALSE))</f>
        <v/>
      </c>
      <c r="W271" s="17" t="str">
        <f>IF(ISERROR(VLOOKUP(B:B,'Shared Sites 2-18'!$A$2:$P$98,15,FALSE)),"",VLOOKUP(B:B,'Shared Sites 2-18'!$A$2:$P$98,15,FALSE))</f>
        <v/>
      </c>
      <c r="Y271" s="17" t="str">
        <f t="shared" si="5"/>
        <v>6034</v>
      </c>
      <c r="Z271" s="17">
        <v>6034</v>
      </c>
      <c r="AA271" s="402"/>
      <c r="AB271" s="420"/>
    </row>
    <row r="272" spans="1:28" ht="14.65" customHeight="1" x14ac:dyDescent="0.25">
      <c r="A272" s="16">
        <v>4904</v>
      </c>
      <c r="B272" s="16" t="s">
        <v>462</v>
      </c>
      <c r="C272" s="16" t="s">
        <v>1538</v>
      </c>
      <c r="D272" s="16" t="s">
        <v>101</v>
      </c>
      <c r="E272" s="16" t="s">
        <v>50</v>
      </c>
      <c r="F272" s="17" t="s">
        <v>46</v>
      </c>
      <c r="G272" s="17" t="s">
        <v>102</v>
      </c>
      <c r="H272" s="17" t="s">
        <v>6</v>
      </c>
      <c r="I272" s="17" t="s">
        <v>6</v>
      </c>
      <c r="J272" s="17">
        <v>17</v>
      </c>
      <c r="K272" s="17">
        <v>9</v>
      </c>
      <c r="L272" s="17">
        <v>0</v>
      </c>
      <c r="M272" s="17">
        <v>0</v>
      </c>
      <c r="N272" s="17">
        <v>0</v>
      </c>
      <c r="O272" s="17">
        <v>9</v>
      </c>
      <c r="P272" s="23">
        <v>336</v>
      </c>
      <c r="Q272" s="23">
        <v>362</v>
      </c>
      <c r="R272" s="23">
        <v>371</v>
      </c>
      <c r="S272" s="17" t="s">
        <v>20</v>
      </c>
      <c r="T272" s="17" t="str">
        <f>IF(ISERROR(VLOOKUP(B:B,'Shared Sites 2-18'!$A$2:$P$98,3,FALSE)),"",VLOOKUP(B:B,'Shared Sites 2-18'!$A$2:$P$98,3,FALSE))</f>
        <v/>
      </c>
      <c r="U272" s="17" t="str">
        <f>IF(ISERROR(VLOOKUP(B:B,'Shared Sites 2-18'!$A$2:$P$98,4,FALSE)),"",VLOOKUP(B:B,'Shared Sites 2-18'!$A$2:$P$98,4,FALSE))</f>
        <v/>
      </c>
      <c r="V272" s="17" t="str">
        <f>IF(ISERROR(VLOOKUP(B:B,'Shared Sites 2-18'!$A$2:$P$98,5,FALSE)),"",VLOOKUP(B:B,'Shared Sites 2-18'!$A$2:$P$98,5,FALSE))</f>
        <v/>
      </c>
      <c r="W272" s="17" t="str">
        <f>IF(ISERROR(VLOOKUP(B:B,'Shared Sites 2-18'!$A$2:$P$98,15,FALSE)),"",VLOOKUP(B:B,'Shared Sites 2-18'!$A$2:$P$98,15,FALSE))</f>
        <v/>
      </c>
      <c r="Y272" s="17" t="str">
        <f t="shared" si="5"/>
        <v>9654</v>
      </c>
      <c r="Z272" s="17">
        <v>9654</v>
      </c>
      <c r="AA272" s="402"/>
      <c r="AB272" s="420"/>
    </row>
    <row r="273" spans="1:28" ht="14.65" customHeight="1" x14ac:dyDescent="0.25">
      <c r="A273" s="16">
        <v>4918</v>
      </c>
      <c r="B273" s="16" t="s">
        <v>463</v>
      </c>
      <c r="C273" s="16" t="s">
        <v>464</v>
      </c>
      <c r="D273" s="16" t="s">
        <v>55</v>
      </c>
      <c r="E273" s="16" t="s">
        <v>50</v>
      </c>
      <c r="F273" s="17" t="s">
        <v>46</v>
      </c>
      <c r="G273" s="17" t="s">
        <v>46</v>
      </c>
      <c r="H273" s="17" t="s">
        <v>52</v>
      </c>
      <c r="I273" s="17" t="s">
        <v>52</v>
      </c>
      <c r="J273" s="17">
        <v>40</v>
      </c>
      <c r="K273" s="17">
        <v>0</v>
      </c>
      <c r="L273" s="17">
        <v>0</v>
      </c>
      <c r="M273" s="17">
        <v>0</v>
      </c>
      <c r="N273" s="17">
        <v>0</v>
      </c>
      <c r="O273" s="17">
        <v>24</v>
      </c>
      <c r="P273" s="23">
        <v>689</v>
      </c>
      <c r="Q273" s="23">
        <v>729</v>
      </c>
      <c r="R273" s="23">
        <v>753</v>
      </c>
      <c r="S273" s="17" t="s">
        <v>19</v>
      </c>
      <c r="T273" s="17" t="str">
        <f>IF(ISERROR(VLOOKUP(B:B,'Shared Sites 2-18'!$A$2:$P$98,3,FALSE)),"",VLOOKUP(B:B,'Shared Sites 2-18'!$A$2:$P$98,3,FALSE))</f>
        <v/>
      </c>
      <c r="U273" s="17" t="str">
        <f>IF(ISERROR(VLOOKUP(B:B,'Shared Sites 2-18'!$A$2:$P$98,4,FALSE)),"",VLOOKUP(B:B,'Shared Sites 2-18'!$A$2:$P$98,4,FALSE))</f>
        <v/>
      </c>
      <c r="V273" s="17" t="str">
        <f>IF(ISERROR(VLOOKUP(B:B,'Shared Sites 2-18'!$A$2:$P$98,5,FALSE)),"",VLOOKUP(B:B,'Shared Sites 2-18'!$A$2:$P$98,5,FALSE))</f>
        <v/>
      </c>
      <c r="W273" s="17" t="str">
        <f>IF(ISERROR(VLOOKUP(B:B,'Shared Sites 2-18'!$A$2:$P$98,15,FALSE)),"",VLOOKUP(B:B,'Shared Sites 2-18'!$A$2:$P$98,15,FALSE))</f>
        <v/>
      </c>
      <c r="Y273" s="17" t="str">
        <f t="shared" si="5"/>
        <v>6034</v>
      </c>
      <c r="Z273" s="17">
        <v>6034</v>
      </c>
      <c r="AA273" s="402"/>
      <c r="AB273" s="420"/>
    </row>
    <row r="274" spans="1:28" ht="14.65" customHeight="1" x14ac:dyDescent="0.25">
      <c r="A274" s="16">
        <v>4932</v>
      </c>
      <c r="B274" s="16" t="s">
        <v>465</v>
      </c>
      <c r="C274" s="16" t="s">
        <v>1539</v>
      </c>
      <c r="D274" s="16" t="s">
        <v>90</v>
      </c>
      <c r="E274" s="16" t="s">
        <v>105</v>
      </c>
      <c r="F274" s="17" t="s">
        <v>46</v>
      </c>
      <c r="G274" s="17" t="s">
        <v>46</v>
      </c>
      <c r="H274" s="17" t="s">
        <v>48</v>
      </c>
      <c r="I274" s="17" t="s">
        <v>48</v>
      </c>
      <c r="J274" s="17">
        <v>11</v>
      </c>
      <c r="K274" s="17">
        <v>0</v>
      </c>
      <c r="L274" s="17">
        <v>0</v>
      </c>
      <c r="M274" s="17">
        <v>0</v>
      </c>
      <c r="N274" s="17">
        <v>0</v>
      </c>
      <c r="O274" s="17">
        <v>0</v>
      </c>
      <c r="P274" s="23">
        <v>919</v>
      </c>
      <c r="Q274" s="23">
        <v>930</v>
      </c>
      <c r="R274" s="23">
        <v>930</v>
      </c>
      <c r="S274" s="17" t="s">
        <v>19</v>
      </c>
      <c r="T274" s="17" t="str">
        <f>IF(ISERROR(VLOOKUP(B:B,'Shared Sites 2-18'!$A$2:$P$98,3,FALSE)),"",VLOOKUP(B:B,'Shared Sites 2-18'!$A$2:$P$98,3,FALSE))</f>
        <v/>
      </c>
      <c r="U274" s="17" t="str">
        <f>IF(ISERROR(VLOOKUP(B:B,'Shared Sites 2-18'!$A$2:$P$98,4,FALSE)),"",VLOOKUP(B:B,'Shared Sites 2-18'!$A$2:$P$98,4,FALSE))</f>
        <v/>
      </c>
      <c r="V274" s="17" t="str">
        <f>IF(ISERROR(VLOOKUP(B:B,'Shared Sites 2-18'!$A$2:$P$98,5,FALSE)),"",VLOOKUP(B:B,'Shared Sites 2-18'!$A$2:$P$98,5,FALSE))</f>
        <v/>
      </c>
      <c r="W274" s="17" t="str">
        <f>IF(ISERROR(VLOOKUP(B:B,'Shared Sites 2-18'!$A$2:$P$98,15,FALSE)),"",VLOOKUP(B:B,'Shared Sites 2-18'!$A$2:$P$98,15,FALSE))</f>
        <v/>
      </c>
      <c r="Y274" s="17" t="str">
        <f t="shared" si="5"/>
        <v>6034</v>
      </c>
      <c r="Z274" s="17">
        <v>6034</v>
      </c>
      <c r="AA274" s="402"/>
      <c r="AB274" s="420"/>
    </row>
    <row r="275" spans="1:28" ht="14.65" customHeight="1" x14ac:dyDescent="0.25">
      <c r="A275" s="16">
        <v>4945</v>
      </c>
      <c r="B275" s="16" t="s">
        <v>466</v>
      </c>
      <c r="C275" s="16" t="s">
        <v>1540</v>
      </c>
      <c r="D275" s="16" t="s">
        <v>55</v>
      </c>
      <c r="E275" s="16" t="s">
        <v>50</v>
      </c>
      <c r="F275" s="17" t="s">
        <v>46</v>
      </c>
      <c r="G275" s="17" t="s">
        <v>46</v>
      </c>
      <c r="H275" s="17" t="s">
        <v>52</v>
      </c>
      <c r="I275" s="17" t="s">
        <v>52</v>
      </c>
      <c r="J275" s="17">
        <v>31</v>
      </c>
      <c r="K275" s="17">
        <v>0</v>
      </c>
      <c r="L275" s="17">
        <v>0</v>
      </c>
      <c r="M275" s="17">
        <v>0</v>
      </c>
      <c r="N275" s="17">
        <v>0</v>
      </c>
      <c r="O275" s="17">
        <v>23</v>
      </c>
      <c r="P275" s="23">
        <v>344</v>
      </c>
      <c r="Q275" s="23">
        <v>375</v>
      </c>
      <c r="R275" s="23">
        <v>398</v>
      </c>
      <c r="S275" s="17" t="s">
        <v>19</v>
      </c>
      <c r="T275" s="17" t="str">
        <f>IF(ISERROR(VLOOKUP(B:B,'Shared Sites 2-18'!$A$2:$P$98,3,FALSE)),"",VLOOKUP(B:B,'Shared Sites 2-18'!$A$2:$P$98,3,FALSE))</f>
        <v/>
      </c>
      <c r="U275" s="17" t="str">
        <f>IF(ISERROR(VLOOKUP(B:B,'Shared Sites 2-18'!$A$2:$P$98,4,FALSE)),"",VLOOKUP(B:B,'Shared Sites 2-18'!$A$2:$P$98,4,FALSE))</f>
        <v/>
      </c>
      <c r="V275" s="17" t="str">
        <f>IF(ISERROR(VLOOKUP(B:B,'Shared Sites 2-18'!$A$2:$P$98,5,FALSE)),"",VLOOKUP(B:B,'Shared Sites 2-18'!$A$2:$P$98,5,FALSE))</f>
        <v/>
      </c>
      <c r="W275" s="17" t="str">
        <f>IF(ISERROR(VLOOKUP(B:B,'Shared Sites 2-18'!$A$2:$P$98,15,FALSE)),"",VLOOKUP(B:B,'Shared Sites 2-18'!$A$2:$P$98,15,FALSE))</f>
        <v/>
      </c>
      <c r="Y275" s="17" t="str">
        <f t="shared" si="5"/>
        <v>6034</v>
      </c>
      <c r="Z275" s="17">
        <v>6034</v>
      </c>
      <c r="AA275" s="402"/>
      <c r="AB275" s="420"/>
    </row>
    <row r="276" spans="1:28" ht="14.65" customHeight="1" x14ac:dyDescent="0.25">
      <c r="A276" s="16">
        <v>4959</v>
      </c>
      <c r="B276" s="16" t="s">
        <v>467</v>
      </c>
      <c r="C276" s="16" t="s">
        <v>1541</v>
      </c>
      <c r="D276" s="16" t="s">
        <v>55</v>
      </c>
      <c r="E276" s="16" t="s">
        <v>50</v>
      </c>
      <c r="F276" s="17" t="s">
        <v>46</v>
      </c>
      <c r="G276" s="17" t="s">
        <v>46</v>
      </c>
      <c r="H276" s="17" t="s">
        <v>52</v>
      </c>
      <c r="I276" s="17" t="s">
        <v>52</v>
      </c>
      <c r="J276" s="17">
        <v>18</v>
      </c>
      <c r="K276" s="17">
        <v>0</v>
      </c>
      <c r="L276" s="17">
        <v>0</v>
      </c>
      <c r="M276" s="17">
        <v>0</v>
      </c>
      <c r="N276" s="17">
        <v>0</v>
      </c>
      <c r="O276" s="17">
        <v>22</v>
      </c>
      <c r="P276" s="23">
        <v>278</v>
      </c>
      <c r="Q276" s="23">
        <v>296</v>
      </c>
      <c r="R276" s="23">
        <v>318</v>
      </c>
      <c r="S276" s="17" t="s">
        <v>19</v>
      </c>
      <c r="T276" s="17" t="str">
        <f>IF(ISERROR(VLOOKUP(B:B,'Shared Sites 2-18'!$A$2:$P$98,3,FALSE)),"",VLOOKUP(B:B,'Shared Sites 2-18'!$A$2:$P$98,3,FALSE))</f>
        <v/>
      </c>
      <c r="U276" s="17" t="str">
        <f>IF(ISERROR(VLOOKUP(B:B,'Shared Sites 2-18'!$A$2:$P$98,4,FALSE)),"",VLOOKUP(B:B,'Shared Sites 2-18'!$A$2:$P$98,4,FALSE))</f>
        <v/>
      </c>
      <c r="V276" s="17" t="str">
        <f>IF(ISERROR(VLOOKUP(B:B,'Shared Sites 2-18'!$A$2:$P$98,5,FALSE)),"",VLOOKUP(B:B,'Shared Sites 2-18'!$A$2:$P$98,5,FALSE))</f>
        <v/>
      </c>
      <c r="W276" s="17" t="str">
        <f>IF(ISERROR(VLOOKUP(B:B,'Shared Sites 2-18'!$A$2:$P$98,15,FALSE)),"",VLOOKUP(B:B,'Shared Sites 2-18'!$A$2:$P$98,15,FALSE))</f>
        <v/>
      </c>
      <c r="Y276" s="17" t="str">
        <f t="shared" si="5"/>
        <v>6034</v>
      </c>
      <c r="Z276" s="17">
        <v>6034</v>
      </c>
      <c r="AA276" s="402"/>
      <c r="AB276" s="420"/>
    </row>
    <row r="277" spans="1:28" ht="14.65" customHeight="1" x14ac:dyDescent="0.25">
      <c r="A277" s="16">
        <v>4973</v>
      </c>
      <c r="B277" s="16" t="s">
        <v>468</v>
      </c>
      <c r="C277" s="16" t="s">
        <v>1542</v>
      </c>
      <c r="D277" s="16" t="s">
        <v>55</v>
      </c>
      <c r="E277" s="16" t="s">
        <v>50</v>
      </c>
      <c r="F277" s="17" t="s">
        <v>46</v>
      </c>
      <c r="G277" s="17" t="s">
        <v>46</v>
      </c>
      <c r="H277" s="17" t="s">
        <v>47</v>
      </c>
      <c r="I277" s="17" t="s">
        <v>47</v>
      </c>
      <c r="J277" s="17">
        <v>31</v>
      </c>
      <c r="K277" s="17">
        <v>0</v>
      </c>
      <c r="L277" s="17">
        <v>0</v>
      </c>
      <c r="M277" s="17">
        <v>0</v>
      </c>
      <c r="N277" s="17">
        <v>0</v>
      </c>
      <c r="O277" s="17">
        <v>0</v>
      </c>
      <c r="P277" s="23">
        <v>538</v>
      </c>
      <c r="Q277" s="23">
        <v>569</v>
      </c>
      <c r="R277" s="23">
        <v>569</v>
      </c>
      <c r="S277" s="17" t="s">
        <v>19</v>
      </c>
      <c r="T277" s="17" t="str">
        <f>IF(ISERROR(VLOOKUP(B:B,'Shared Sites 2-18'!$A$2:$P$98,3,FALSE)),"",VLOOKUP(B:B,'Shared Sites 2-18'!$A$2:$P$98,3,FALSE))</f>
        <v/>
      </c>
      <c r="U277" s="17" t="str">
        <f>IF(ISERROR(VLOOKUP(B:B,'Shared Sites 2-18'!$A$2:$P$98,4,FALSE)),"",VLOOKUP(B:B,'Shared Sites 2-18'!$A$2:$P$98,4,FALSE))</f>
        <v/>
      </c>
      <c r="V277" s="17" t="str">
        <f>IF(ISERROR(VLOOKUP(B:B,'Shared Sites 2-18'!$A$2:$P$98,5,FALSE)),"",VLOOKUP(B:B,'Shared Sites 2-18'!$A$2:$P$98,5,FALSE))</f>
        <v/>
      </c>
      <c r="W277" s="17" t="str">
        <f>IF(ISERROR(VLOOKUP(B:B,'Shared Sites 2-18'!$A$2:$P$98,15,FALSE)),"",VLOOKUP(B:B,'Shared Sites 2-18'!$A$2:$P$98,15,FALSE))</f>
        <v/>
      </c>
      <c r="Y277" s="17" t="str">
        <f t="shared" si="5"/>
        <v>6034</v>
      </c>
      <c r="Z277" s="17">
        <v>6034</v>
      </c>
      <c r="AA277" s="402"/>
      <c r="AB277" s="420"/>
    </row>
    <row r="278" spans="1:28" ht="14.65" customHeight="1" x14ac:dyDescent="0.25">
      <c r="A278" s="16">
        <v>4980</v>
      </c>
      <c r="B278" s="16" t="s">
        <v>469</v>
      </c>
      <c r="C278" s="16" t="s">
        <v>470</v>
      </c>
      <c r="D278" s="16" t="s">
        <v>74</v>
      </c>
      <c r="E278" s="16" t="s">
        <v>50</v>
      </c>
      <c r="F278" s="17" t="s">
        <v>46</v>
      </c>
      <c r="G278" s="17" t="s">
        <v>46</v>
      </c>
      <c r="H278" s="17" t="s">
        <v>51</v>
      </c>
      <c r="I278" s="17" t="s">
        <v>51</v>
      </c>
      <c r="J278" s="17">
        <v>0</v>
      </c>
      <c r="K278" s="17">
        <v>47</v>
      </c>
      <c r="L278" s="17">
        <v>0</v>
      </c>
      <c r="M278" s="17">
        <v>0</v>
      </c>
      <c r="N278" s="17">
        <v>0</v>
      </c>
      <c r="O278" s="17">
        <v>0</v>
      </c>
      <c r="P278" s="23">
        <v>430</v>
      </c>
      <c r="Q278" s="23">
        <v>477</v>
      </c>
      <c r="R278" s="23">
        <v>477</v>
      </c>
      <c r="S278" s="17" t="s">
        <v>20</v>
      </c>
      <c r="T278" s="17" t="str">
        <f>IF(ISERROR(VLOOKUP(B:B,'Shared Sites 2-18'!$A$2:$P$98,3,FALSE)),"",VLOOKUP(B:B,'Shared Sites 2-18'!$A$2:$P$98,3,FALSE))</f>
        <v/>
      </c>
      <c r="U278" s="17" t="str">
        <f>IF(ISERROR(VLOOKUP(B:B,'Shared Sites 2-18'!$A$2:$P$98,4,FALSE)),"",VLOOKUP(B:B,'Shared Sites 2-18'!$A$2:$P$98,4,FALSE))</f>
        <v/>
      </c>
      <c r="V278" s="17" t="str">
        <f>IF(ISERROR(VLOOKUP(B:B,'Shared Sites 2-18'!$A$2:$P$98,5,FALSE)),"",VLOOKUP(B:B,'Shared Sites 2-18'!$A$2:$P$98,5,FALSE))</f>
        <v/>
      </c>
      <c r="W278" s="17" t="str">
        <f>IF(ISERROR(VLOOKUP(B:B,'Shared Sites 2-18'!$A$2:$P$98,15,FALSE)),"",VLOOKUP(B:B,'Shared Sites 2-18'!$A$2:$P$98,15,FALSE))</f>
        <v/>
      </c>
      <c r="Y278" s="17" t="str">
        <f t="shared" si="5"/>
        <v>9654</v>
      </c>
      <c r="Z278" s="17">
        <v>9654</v>
      </c>
      <c r="AA278" s="402"/>
      <c r="AB278" s="420"/>
    </row>
    <row r="279" spans="1:28" ht="14.65" customHeight="1" x14ac:dyDescent="0.25">
      <c r="A279" s="16">
        <v>4982</v>
      </c>
      <c r="B279" s="16" t="s">
        <v>471</v>
      </c>
      <c r="C279" s="16" t="s">
        <v>472</v>
      </c>
      <c r="D279" s="16" t="s">
        <v>55</v>
      </c>
      <c r="E279" s="16" t="s">
        <v>50</v>
      </c>
      <c r="F279" s="17" t="s">
        <v>46</v>
      </c>
      <c r="G279" s="17" t="s">
        <v>46</v>
      </c>
      <c r="H279" s="17" t="s">
        <v>6</v>
      </c>
      <c r="I279" s="17" t="s">
        <v>6</v>
      </c>
      <c r="J279" s="17">
        <v>14</v>
      </c>
      <c r="K279" s="17">
        <v>0</v>
      </c>
      <c r="L279" s="17">
        <v>0</v>
      </c>
      <c r="M279" s="17">
        <v>37</v>
      </c>
      <c r="N279" s="17">
        <v>0</v>
      </c>
      <c r="O279" s="17">
        <v>22</v>
      </c>
      <c r="P279" s="23">
        <v>722</v>
      </c>
      <c r="Q279" s="23">
        <v>736</v>
      </c>
      <c r="R279" s="23">
        <v>795</v>
      </c>
      <c r="S279" s="17" t="s">
        <v>19</v>
      </c>
      <c r="T279" s="17" t="str">
        <f>IF(ISERROR(VLOOKUP(B:B,'Shared Sites 2-18'!$A$2:$P$98,3,FALSE)),"",VLOOKUP(B:B,'Shared Sites 2-18'!$A$2:$P$98,3,FALSE))</f>
        <v/>
      </c>
      <c r="U279" s="17" t="str">
        <f>IF(ISERROR(VLOOKUP(B:B,'Shared Sites 2-18'!$A$2:$P$98,4,FALSE)),"",VLOOKUP(B:B,'Shared Sites 2-18'!$A$2:$P$98,4,FALSE))</f>
        <v/>
      </c>
      <c r="V279" s="17" t="str">
        <f>IF(ISERROR(VLOOKUP(B:B,'Shared Sites 2-18'!$A$2:$P$98,5,FALSE)),"",VLOOKUP(B:B,'Shared Sites 2-18'!$A$2:$P$98,5,FALSE))</f>
        <v/>
      </c>
      <c r="W279" s="17" t="str">
        <f>IF(ISERROR(VLOOKUP(B:B,'Shared Sites 2-18'!$A$2:$P$98,15,FALSE)),"",VLOOKUP(B:B,'Shared Sites 2-18'!$A$2:$P$98,15,FALSE))</f>
        <v/>
      </c>
      <c r="Y279" s="17" t="str">
        <f t="shared" si="5"/>
        <v>6034</v>
      </c>
      <c r="Z279" s="17">
        <v>6034</v>
      </c>
      <c r="AA279" s="402"/>
      <c r="AB279" s="420"/>
    </row>
    <row r="280" spans="1:28" ht="14.65" customHeight="1" x14ac:dyDescent="0.25">
      <c r="A280" s="16">
        <v>4983</v>
      </c>
      <c r="B280" s="16" t="s">
        <v>473</v>
      </c>
      <c r="C280" s="16" t="s">
        <v>474</v>
      </c>
      <c r="D280" s="16" t="s">
        <v>141</v>
      </c>
      <c r="E280" s="16" t="s">
        <v>50</v>
      </c>
      <c r="F280" s="17" t="s">
        <v>46</v>
      </c>
      <c r="G280" s="17" t="s">
        <v>46</v>
      </c>
      <c r="H280" s="17" t="s">
        <v>6</v>
      </c>
      <c r="I280" s="17" t="s">
        <v>6</v>
      </c>
      <c r="J280" s="17">
        <v>11</v>
      </c>
      <c r="K280" s="17">
        <v>0</v>
      </c>
      <c r="L280" s="17">
        <v>0</v>
      </c>
      <c r="M280" s="17">
        <v>26</v>
      </c>
      <c r="N280" s="17">
        <v>0</v>
      </c>
      <c r="O280" s="17">
        <v>19</v>
      </c>
      <c r="P280" s="23">
        <v>140</v>
      </c>
      <c r="Q280" s="23">
        <v>151</v>
      </c>
      <c r="R280" s="23">
        <v>196</v>
      </c>
      <c r="S280" s="17" t="s">
        <v>19</v>
      </c>
      <c r="T280" s="17" t="str">
        <f>IF(ISERROR(VLOOKUP(B:B,'Shared Sites 2-18'!$A$2:$P$98,3,FALSE)),"",VLOOKUP(B:B,'Shared Sites 2-18'!$A$2:$P$98,3,FALSE))</f>
        <v/>
      </c>
      <c r="U280" s="17" t="str">
        <f>IF(ISERROR(VLOOKUP(B:B,'Shared Sites 2-18'!$A$2:$P$98,4,FALSE)),"",VLOOKUP(B:B,'Shared Sites 2-18'!$A$2:$P$98,4,FALSE))</f>
        <v/>
      </c>
      <c r="V280" s="17" t="str">
        <f>IF(ISERROR(VLOOKUP(B:B,'Shared Sites 2-18'!$A$2:$P$98,5,FALSE)),"",VLOOKUP(B:B,'Shared Sites 2-18'!$A$2:$P$98,5,FALSE))</f>
        <v/>
      </c>
      <c r="W280" s="17" t="str">
        <f>IF(ISERROR(VLOOKUP(B:B,'Shared Sites 2-18'!$A$2:$P$98,15,FALSE)),"",VLOOKUP(B:B,'Shared Sites 2-18'!$A$2:$P$98,15,FALSE))</f>
        <v/>
      </c>
      <c r="Y280" s="17" t="str">
        <f t="shared" si="5"/>
        <v>6034</v>
      </c>
      <c r="Z280" s="17">
        <v>6034</v>
      </c>
      <c r="AA280" s="402"/>
      <c r="AB280" s="420"/>
    </row>
    <row r="281" spans="1:28" ht="14.65" customHeight="1" x14ac:dyDescent="0.25">
      <c r="A281" s="16">
        <v>4986</v>
      </c>
      <c r="B281" s="16" t="s">
        <v>475</v>
      </c>
      <c r="C281" s="16" t="s">
        <v>476</v>
      </c>
      <c r="D281" s="16" t="s">
        <v>90</v>
      </c>
      <c r="E281" s="16" t="s">
        <v>91</v>
      </c>
      <c r="F281" s="17" t="s">
        <v>46</v>
      </c>
      <c r="G281" s="17" t="s">
        <v>46</v>
      </c>
      <c r="H281" s="17" t="s">
        <v>6</v>
      </c>
      <c r="I281" s="17" t="s">
        <v>6</v>
      </c>
      <c r="J281" s="17">
        <v>0</v>
      </c>
      <c r="K281" s="17">
        <v>0</v>
      </c>
      <c r="L281" s="17">
        <v>0</v>
      </c>
      <c r="M281" s="17">
        <v>0</v>
      </c>
      <c r="N281" s="17">
        <v>0</v>
      </c>
      <c r="O281" s="17">
        <v>0</v>
      </c>
      <c r="P281" s="23">
        <v>489</v>
      </c>
      <c r="Q281" s="23">
        <v>489</v>
      </c>
      <c r="R281" s="23">
        <v>489</v>
      </c>
      <c r="S281" s="17" t="s">
        <v>19</v>
      </c>
      <c r="T281" s="17" t="str">
        <f>IF(ISERROR(VLOOKUP(B:B,'Shared Sites 2-18'!$A$2:$P$98,3,FALSE)),"",VLOOKUP(B:B,'Shared Sites 2-18'!$A$2:$P$98,3,FALSE))</f>
        <v/>
      </c>
      <c r="U281" s="17" t="str">
        <f>IF(ISERROR(VLOOKUP(B:B,'Shared Sites 2-18'!$A$2:$P$98,4,FALSE)),"",VLOOKUP(B:B,'Shared Sites 2-18'!$A$2:$P$98,4,FALSE))</f>
        <v/>
      </c>
      <c r="V281" s="17" t="str">
        <f>IF(ISERROR(VLOOKUP(B:B,'Shared Sites 2-18'!$A$2:$P$98,5,FALSE)),"",VLOOKUP(B:B,'Shared Sites 2-18'!$A$2:$P$98,5,FALSE))</f>
        <v/>
      </c>
      <c r="W281" s="17" t="str">
        <f>IF(ISERROR(VLOOKUP(B:B,'Shared Sites 2-18'!$A$2:$P$98,15,FALSE)),"",VLOOKUP(B:B,'Shared Sites 2-18'!$A$2:$P$98,15,FALSE))</f>
        <v/>
      </c>
      <c r="Y281" s="17" t="str">
        <f t="shared" si="5"/>
        <v>6034</v>
      </c>
      <c r="Z281" s="17">
        <v>6034</v>
      </c>
      <c r="AA281" s="402"/>
      <c r="AB281" s="420"/>
    </row>
    <row r="282" spans="1:28" ht="14.65" customHeight="1" x14ac:dyDescent="0.25">
      <c r="A282" s="16">
        <v>5014</v>
      </c>
      <c r="B282" s="16" t="s">
        <v>477</v>
      </c>
      <c r="C282" s="16" t="s">
        <v>1543</v>
      </c>
      <c r="D282" s="16" t="s">
        <v>90</v>
      </c>
      <c r="E282" s="16" t="s">
        <v>105</v>
      </c>
      <c r="F282" s="17" t="s">
        <v>46</v>
      </c>
      <c r="G282" s="17" t="s">
        <v>46</v>
      </c>
      <c r="H282" s="17" t="s">
        <v>51</v>
      </c>
      <c r="I282" s="17" t="s">
        <v>51</v>
      </c>
      <c r="J282" s="17">
        <v>0</v>
      </c>
      <c r="K282" s="17">
        <v>0</v>
      </c>
      <c r="L282" s="17">
        <v>0</v>
      </c>
      <c r="M282" s="17">
        <v>0</v>
      </c>
      <c r="N282" s="17">
        <v>0</v>
      </c>
      <c r="O282" s="17">
        <v>0</v>
      </c>
      <c r="P282" s="23">
        <v>369</v>
      </c>
      <c r="Q282" s="23">
        <v>369</v>
      </c>
      <c r="R282" s="23">
        <v>369</v>
      </c>
      <c r="S282" s="17" t="s">
        <v>19</v>
      </c>
      <c r="T282" s="17" t="str">
        <f>IF(ISERROR(VLOOKUP(B:B,'Shared Sites 2-18'!$A$2:$P$98,3,FALSE)),"",VLOOKUP(B:B,'Shared Sites 2-18'!$A$2:$P$98,3,FALSE))</f>
        <v/>
      </c>
      <c r="U282" s="17" t="str">
        <f>IF(ISERROR(VLOOKUP(B:B,'Shared Sites 2-18'!$A$2:$P$98,4,FALSE)),"",VLOOKUP(B:B,'Shared Sites 2-18'!$A$2:$P$98,4,FALSE))</f>
        <v/>
      </c>
      <c r="V282" s="17" t="str">
        <f>IF(ISERROR(VLOOKUP(B:B,'Shared Sites 2-18'!$A$2:$P$98,5,FALSE)),"",VLOOKUP(B:B,'Shared Sites 2-18'!$A$2:$P$98,5,FALSE))</f>
        <v/>
      </c>
      <c r="W282" s="17" t="str">
        <f>IF(ISERROR(VLOOKUP(B:B,'Shared Sites 2-18'!$A$2:$P$98,15,FALSE)),"",VLOOKUP(B:B,'Shared Sites 2-18'!$A$2:$P$98,15,FALSE))</f>
        <v/>
      </c>
      <c r="Y282" s="17" t="str">
        <f t="shared" si="5"/>
        <v>6034</v>
      </c>
      <c r="Z282" s="17">
        <v>6034</v>
      </c>
      <c r="AA282" s="402"/>
      <c r="AB282" s="420"/>
    </row>
    <row r="283" spans="1:28" ht="14.65" customHeight="1" x14ac:dyDescent="0.25">
      <c r="A283" s="16">
        <v>5016</v>
      </c>
      <c r="B283" s="16" t="s">
        <v>478</v>
      </c>
      <c r="C283" s="16" t="s">
        <v>479</v>
      </c>
      <c r="D283" s="16" t="s">
        <v>55</v>
      </c>
      <c r="E283" s="16" t="s">
        <v>50</v>
      </c>
      <c r="F283" s="17" t="s">
        <v>46</v>
      </c>
      <c r="G283" s="17" t="s">
        <v>46</v>
      </c>
      <c r="H283" s="17" t="s">
        <v>49</v>
      </c>
      <c r="I283" s="17" t="s">
        <v>49</v>
      </c>
      <c r="J283" s="17">
        <v>7</v>
      </c>
      <c r="K283" s="17">
        <v>0</v>
      </c>
      <c r="L283" s="17">
        <v>0</v>
      </c>
      <c r="M283" s="17">
        <v>0</v>
      </c>
      <c r="N283" s="17">
        <v>85</v>
      </c>
      <c r="O283" s="17">
        <v>24</v>
      </c>
      <c r="P283" s="23">
        <v>538</v>
      </c>
      <c r="Q283" s="23">
        <v>545</v>
      </c>
      <c r="R283" s="23">
        <v>654</v>
      </c>
      <c r="S283" s="17" t="s">
        <v>19</v>
      </c>
      <c r="T283" s="17" t="str">
        <f>IF(ISERROR(VLOOKUP(B:B,'Shared Sites 2-18'!$A$2:$P$98,3,FALSE)),"",VLOOKUP(B:B,'Shared Sites 2-18'!$A$2:$P$98,3,FALSE))</f>
        <v/>
      </c>
      <c r="U283" s="17" t="str">
        <f>IF(ISERROR(VLOOKUP(B:B,'Shared Sites 2-18'!$A$2:$P$98,4,FALSE)),"",VLOOKUP(B:B,'Shared Sites 2-18'!$A$2:$P$98,4,FALSE))</f>
        <v/>
      </c>
      <c r="V283" s="17" t="str">
        <f>IF(ISERROR(VLOOKUP(B:B,'Shared Sites 2-18'!$A$2:$P$98,5,FALSE)),"",VLOOKUP(B:B,'Shared Sites 2-18'!$A$2:$P$98,5,FALSE))</f>
        <v/>
      </c>
      <c r="W283" s="17" t="str">
        <f>IF(ISERROR(VLOOKUP(B:B,'Shared Sites 2-18'!$A$2:$P$98,15,FALSE)),"",VLOOKUP(B:B,'Shared Sites 2-18'!$A$2:$P$98,15,FALSE))</f>
        <v/>
      </c>
      <c r="Y283" s="17" t="str">
        <f t="shared" si="5"/>
        <v>6034</v>
      </c>
      <c r="Z283" s="17">
        <v>6034</v>
      </c>
      <c r="AA283" s="402"/>
      <c r="AB283" s="420"/>
    </row>
    <row r="284" spans="1:28" ht="14.65" customHeight="1" x14ac:dyDescent="0.25">
      <c r="A284" s="16">
        <v>5055</v>
      </c>
      <c r="B284" s="16" t="s">
        <v>480</v>
      </c>
      <c r="C284" s="16" t="s">
        <v>1544</v>
      </c>
      <c r="D284" s="16" t="s">
        <v>55</v>
      </c>
      <c r="E284" s="16" t="s">
        <v>50</v>
      </c>
      <c r="F284" s="17" t="s">
        <v>46</v>
      </c>
      <c r="G284" s="17" t="s">
        <v>46</v>
      </c>
      <c r="H284" s="17" t="s">
        <v>6</v>
      </c>
      <c r="I284" s="17" t="s">
        <v>6</v>
      </c>
      <c r="J284" s="17">
        <v>49</v>
      </c>
      <c r="K284" s="17">
        <v>0</v>
      </c>
      <c r="L284" s="17">
        <v>0</v>
      </c>
      <c r="M284" s="17">
        <v>0</v>
      </c>
      <c r="N284" s="17">
        <v>66</v>
      </c>
      <c r="O284" s="17">
        <v>0</v>
      </c>
      <c r="P284" s="23">
        <v>846</v>
      </c>
      <c r="Q284" s="23">
        <v>895</v>
      </c>
      <c r="R284" s="23">
        <v>961</v>
      </c>
      <c r="S284" s="17" t="s">
        <v>19</v>
      </c>
      <c r="T284" s="17" t="str">
        <f>IF(ISERROR(VLOOKUP(B:B,'Shared Sites 2-18'!$A$2:$P$98,3,FALSE)),"",VLOOKUP(B:B,'Shared Sites 2-18'!$A$2:$P$98,3,FALSE))</f>
        <v/>
      </c>
      <c r="U284" s="17" t="str">
        <f>IF(ISERROR(VLOOKUP(B:B,'Shared Sites 2-18'!$A$2:$P$98,4,FALSE)),"",VLOOKUP(B:B,'Shared Sites 2-18'!$A$2:$P$98,4,FALSE))</f>
        <v/>
      </c>
      <c r="V284" s="17" t="str">
        <f>IF(ISERROR(VLOOKUP(B:B,'Shared Sites 2-18'!$A$2:$P$98,5,FALSE)),"",VLOOKUP(B:B,'Shared Sites 2-18'!$A$2:$P$98,5,FALSE))</f>
        <v/>
      </c>
      <c r="W284" s="17" t="str">
        <f>IF(ISERROR(VLOOKUP(B:B,'Shared Sites 2-18'!$A$2:$P$98,15,FALSE)),"",VLOOKUP(B:B,'Shared Sites 2-18'!$A$2:$P$98,15,FALSE))</f>
        <v/>
      </c>
      <c r="Y284" s="17" t="str">
        <f t="shared" si="5"/>
        <v>6034</v>
      </c>
      <c r="Z284" s="17">
        <v>6034</v>
      </c>
      <c r="AA284" s="402"/>
      <c r="AB284" s="420"/>
    </row>
    <row r="285" spans="1:28" ht="14.65" customHeight="1" x14ac:dyDescent="0.25">
      <c r="A285" s="16">
        <v>5068</v>
      </c>
      <c r="B285" s="16" t="s">
        <v>481</v>
      </c>
      <c r="C285" s="16" t="s">
        <v>482</v>
      </c>
      <c r="D285" s="16" t="s">
        <v>55</v>
      </c>
      <c r="E285" s="16" t="s">
        <v>50</v>
      </c>
      <c r="F285" s="17" t="s">
        <v>46</v>
      </c>
      <c r="G285" s="17" t="s">
        <v>46</v>
      </c>
      <c r="H285" s="17" t="s">
        <v>6</v>
      </c>
      <c r="I285" s="17" t="s">
        <v>6</v>
      </c>
      <c r="J285" s="17">
        <v>46</v>
      </c>
      <c r="K285" s="17">
        <v>0</v>
      </c>
      <c r="L285" s="17">
        <v>0</v>
      </c>
      <c r="M285" s="17">
        <v>0</v>
      </c>
      <c r="N285" s="17">
        <v>0</v>
      </c>
      <c r="O285" s="17">
        <v>47</v>
      </c>
      <c r="P285" s="23">
        <v>771</v>
      </c>
      <c r="Q285" s="23">
        <v>817</v>
      </c>
      <c r="R285" s="23">
        <v>864</v>
      </c>
      <c r="S285" s="17" t="s">
        <v>19</v>
      </c>
      <c r="T285" s="17" t="str">
        <f>IF(ISERROR(VLOOKUP(B:B,'Shared Sites 2-18'!$A$2:$P$98,3,FALSE)),"",VLOOKUP(B:B,'Shared Sites 2-18'!$A$2:$P$98,3,FALSE))</f>
        <v/>
      </c>
      <c r="U285" s="17" t="str">
        <f>IF(ISERROR(VLOOKUP(B:B,'Shared Sites 2-18'!$A$2:$P$98,4,FALSE)),"",VLOOKUP(B:B,'Shared Sites 2-18'!$A$2:$P$98,4,FALSE))</f>
        <v/>
      </c>
      <c r="V285" s="17" t="str">
        <f>IF(ISERROR(VLOOKUP(B:B,'Shared Sites 2-18'!$A$2:$P$98,5,FALSE)),"",VLOOKUP(B:B,'Shared Sites 2-18'!$A$2:$P$98,5,FALSE))</f>
        <v/>
      </c>
      <c r="W285" s="17" t="str">
        <f>IF(ISERROR(VLOOKUP(B:B,'Shared Sites 2-18'!$A$2:$P$98,15,FALSE)),"",VLOOKUP(B:B,'Shared Sites 2-18'!$A$2:$P$98,15,FALSE))</f>
        <v/>
      </c>
      <c r="Y285" s="17" t="str">
        <f t="shared" si="5"/>
        <v>6034</v>
      </c>
      <c r="Z285" s="17">
        <v>6034</v>
      </c>
      <c r="AA285" s="402"/>
      <c r="AB285" s="420"/>
    </row>
    <row r="286" spans="1:28" ht="14.65" customHeight="1" x14ac:dyDescent="0.25">
      <c r="A286" s="16">
        <v>5082</v>
      </c>
      <c r="B286" s="16" t="s">
        <v>483</v>
      </c>
      <c r="C286" s="16" t="s">
        <v>1545</v>
      </c>
      <c r="D286" s="16" t="s">
        <v>55</v>
      </c>
      <c r="E286" s="16" t="s">
        <v>50</v>
      </c>
      <c r="F286" s="17" t="s">
        <v>46</v>
      </c>
      <c r="G286" s="17" t="s">
        <v>46</v>
      </c>
      <c r="H286" s="17" t="s">
        <v>52</v>
      </c>
      <c r="I286" s="17" t="s">
        <v>52</v>
      </c>
      <c r="J286" s="17">
        <v>29</v>
      </c>
      <c r="K286" s="17">
        <v>0</v>
      </c>
      <c r="L286" s="17">
        <v>0</v>
      </c>
      <c r="M286" s="17">
        <v>0</v>
      </c>
      <c r="N286" s="17">
        <v>0</v>
      </c>
      <c r="O286" s="17">
        <v>24</v>
      </c>
      <c r="P286" s="23">
        <v>533</v>
      </c>
      <c r="Q286" s="23">
        <v>562</v>
      </c>
      <c r="R286" s="23">
        <v>586</v>
      </c>
      <c r="S286" s="17" t="s">
        <v>19</v>
      </c>
      <c r="T286" s="17" t="str">
        <f>IF(ISERROR(VLOOKUP(B:B,'Shared Sites 2-18'!$A$2:$P$98,3,FALSE)),"",VLOOKUP(B:B,'Shared Sites 2-18'!$A$2:$P$98,3,FALSE))</f>
        <v/>
      </c>
      <c r="U286" s="17" t="str">
        <f>IF(ISERROR(VLOOKUP(B:B,'Shared Sites 2-18'!$A$2:$P$98,4,FALSE)),"",VLOOKUP(B:B,'Shared Sites 2-18'!$A$2:$P$98,4,FALSE))</f>
        <v/>
      </c>
      <c r="V286" s="17" t="str">
        <f>IF(ISERROR(VLOOKUP(B:B,'Shared Sites 2-18'!$A$2:$P$98,5,FALSE)),"",VLOOKUP(B:B,'Shared Sites 2-18'!$A$2:$P$98,5,FALSE))</f>
        <v/>
      </c>
      <c r="W286" s="17" t="str">
        <f>IF(ISERROR(VLOOKUP(B:B,'Shared Sites 2-18'!$A$2:$P$98,15,FALSE)),"",VLOOKUP(B:B,'Shared Sites 2-18'!$A$2:$P$98,15,FALSE))</f>
        <v/>
      </c>
      <c r="Y286" s="17" t="str">
        <f t="shared" si="5"/>
        <v>6034</v>
      </c>
      <c r="Z286" s="17">
        <v>6034</v>
      </c>
      <c r="AA286" s="402"/>
      <c r="AB286" s="420"/>
    </row>
    <row r="287" spans="1:28" ht="14.65" customHeight="1" x14ac:dyDescent="0.25">
      <c r="A287" s="16">
        <v>5096</v>
      </c>
      <c r="B287" s="16" t="s">
        <v>484</v>
      </c>
      <c r="C287" s="16" t="s">
        <v>1546</v>
      </c>
      <c r="D287" s="16" t="s">
        <v>55</v>
      </c>
      <c r="E287" s="16" t="s">
        <v>50</v>
      </c>
      <c r="F287" s="17" t="s">
        <v>46</v>
      </c>
      <c r="G287" s="17" t="s">
        <v>46</v>
      </c>
      <c r="H287" s="17" t="s">
        <v>48</v>
      </c>
      <c r="I287" s="17" t="s">
        <v>48</v>
      </c>
      <c r="J287" s="17">
        <v>23</v>
      </c>
      <c r="K287" s="17">
        <v>0</v>
      </c>
      <c r="L287" s="17">
        <v>0</v>
      </c>
      <c r="M287" s="17">
        <v>0</v>
      </c>
      <c r="N287" s="17">
        <v>0</v>
      </c>
      <c r="O287" s="17">
        <v>0</v>
      </c>
      <c r="P287" s="23">
        <v>757</v>
      </c>
      <c r="Q287" s="23">
        <v>780</v>
      </c>
      <c r="R287" s="23">
        <v>780</v>
      </c>
      <c r="S287" s="17" t="s">
        <v>19</v>
      </c>
      <c r="T287" s="17" t="str">
        <f>IF(ISERROR(VLOOKUP(B:B,'Shared Sites 2-18'!$A$2:$P$98,3,FALSE)),"",VLOOKUP(B:B,'Shared Sites 2-18'!$A$2:$P$98,3,FALSE))</f>
        <v/>
      </c>
      <c r="U287" s="17" t="str">
        <f>IF(ISERROR(VLOOKUP(B:B,'Shared Sites 2-18'!$A$2:$P$98,4,FALSE)),"",VLOOKUP(B:B,'Shared Sites 2-18'!$A$2:$P$98,4,FALSE))</f>
        <v/>
      </c>
      <c r="V287" s="17" t="str">
        <f>IF(ISERROR(VLOOKUP(B:B,'Shared Sites 2-18'!$A$2:$P$98,5,FALSE)),"",VLOOKUP(B:B,'Shared Sites 2-18'!$A$2:$P$98,5,FALSE))</f>
        <v/>
      </c>
      <c r="W287" s="17" t="str">
        <f>IF(ISERROR(VLOOKUP(B:B,'Shared Sites 2-18'!$A$2:$P$98,15,FALSE)),"",VLOOKUP(B:B,'Shared Sites 2-18'!$A$2:$P$98,15,FALSE))</f>
        <v/>
      </c>
      <c r="Y287" s="17" t="str">
        <f t="shared" si="5"/>
        <v>6034</v>
      </c>
      <c r="Z287" s="17">
        <v>6034</v>
      </c>
      <c r="AA287" s="402"/>
      <c r="AB287" s="420"/>
    </row>
    <row r="288" spans="1:28" ht="14.65" customHeight="1" x14ac:dyDescent="0.25">
      <c r="A288" s="16">
        <v>5110</v>
      </c>
      <c r="B288" s="16" t="s">
        <v>485</v>
      </c>
      <c r="C288" s="16" t="s">
        <v>486</v>
      </c>
      <c r="D288" s="16" t="s">
        <v>55</v>
      </c>
      <c r="E288" s="16" t="s">
        <v>50</v>
      </c>
      <c r="F288" s="17" t="s">
        <v>46</v>
      </c>
      <c r="G288" s="17" t="s">
        <v>46</v>
      </c>
      <c r="H288" s="17" t="s">
        <v>51</v>
      </c>
      <c r="I288" s="17" t="s">
        <v>51</v>
      </c>
      <c r="J288" s="17">
        <v>33</v>
      </c>
      <c r="K288" s="17">
        <v>0</v>
      </c>
      <c r="L288" s="17">
        <v>0</v>
      </c>
      <c r="M288" s="17">
        <v>16</v>
      </c>
      <c r="N288" s="17">
        <v>0</v>
      </c>
      <c r="O288" s="17">
        <v>15</v>
      </c>
      <c r="P288" s="23">
        <v>398</v>
      </c>
      <c r="Q288" s="23">
        <v>431</v>
      </c>
      <c r="R288" s="23">
        <v>462</v>
      </c>
      <c r="S288" s="17" t="s">
        <v>19</v>
      </c>
      <c r="T288" s="17" t="str">
        <f>IF(ISERROR(VLOOKUP(B:B,'Shared Sites 2-18'!$A$2:$P$98,3,FALSE)),"",VLOOKUP(B:B,'Shared Sites 2-18'!$A$2:$P$98,3,FALSE))</f>
        <v/>
      </c>
      <c r="U288" s="17" t="str">
        <f>IF(ISERROR(VLOOKUP(B:B,'Shared Sites 2-18'!$A$2:$P$98,4,FALSE)),"",VLOOKUP(B:B,'Shared Sites 2-18'!$A$2:$P$98,4,FALSE))</f>
        <v/>
      </c>
      <c r="V288" s="17" t="str">
        <f>IF(ISERROR(VLOOKUP(B:B,'Shared Sites 2-18'!$A$2:$P$98,5,FALSE)),"",VLOOKUP(B:B,'Shared Sites 2-18'!$A$2:$P$98,5,FALSE))</f>
        <v/>
      </c>
      <c r="W288" s="17" t="str">
        <f>IF(ISERROR(VLOOKUP(B:B,'Shared Sites 2-18'!$A$2:$P$98,15,FALSE)),"",VLOOKUP(B:B,'Shared Sites 2-18'!$A$2:$P$98,15,FALSE))</f>
        <v/>
      </c>
      <c r="Y288" s="17" t="str">
        <f t="shared" si="5"/>
        <v>6034</v>
      </c>
      <c r="Z288" s="17">
        <v>6034</v>
      </c>
      <c r="AA288" s="402"/>
      <c r="AB288" s="420"/>
    </row>
    <row r="289" spans="1:28" ht="14.65" customHeight="1" x14ac:dyDescent="0.25">
      <c r="A289" s="16">
        <v>5111</v>
      </c>
      <c r="B289" s="16" t="s">
        <v>487</v>
      </c>
      <c r="C289" s="16" t="s">
        <v>1547</v>
      </c>
      <c r="D289" s="16" t="s">
        <v>55</v>
      </c>
      <c r="E289" s="16" t="s">
        <v>50</v>
      </c>
      <c r="F289" s="17" t="s">
        <v>102</v>
      </c>
      <c r="G289" s="17" t="s">
        <v>46</v>
      </c>
      <c r="H289" s="17" t="s">
        <v>6</v>
      </c>
      <c r="I289" s="17" t="s">
        <v>6</v>
      </c>
      <c r="J289" s="17">
        <v>0</v>
      </c>
      <c r="K289" s="17">
        <v>0</v>
      </c>
      <c r="L289" s="17">
        <v>0</v>
      </c>
      <c r="M289" s="17">
        <v>0</v>
      </c>
      <c r="N289" s="17">
        <v>0</v>
      </c>
      <c r="O289" s="17">
        <v>0</v>
      </c>
      <c r="P289" s="23">
        <v>673</v>
      </c>
      <c r="Q289" s="23">
        <v>673</v>
      </c>
      <c r="R289" s="23">
        <v>673</v>
      </c>
      <c r="S289" s="17" t="s">
        <v>19</v>
      </c>
      <c r="T289" s="17" t="str">
        <f>IF(ISERROR(VLOOKUP(B:B,'Shared Sites 2-18'!$A$2:$P$98,3,FALSE)),"",VLOOKUP(B:B,'Shared Sites 2-18'!$A$2:$P$98,3,FALSE))</f>
        <v/>
      </c>
      <c r="U289" s="17" t="str">
        <f>IF(ISERROR(VLOOKUP(B:B,'Shared Sites 2-18'!$A$2:$P$98,4,FALSE)),"",VLOOKUP(B:B,'Shared Sites 2-18'!$A$2:$P$98,4,FALSE))</f>
        <v/>
      </c>
      <c r="V289" s="17" t="str">
        <f>IF(ISERROR(VLOOKUP(B:B,'Shared Sites 2-18'!$A$2:$P$98,5,FALSE)),"",VLOOKUP(B:B,'Shared Sites 2-18'!$A$2:$P$98,5,FALSE))</f>
        <v/>
      </c>
      <c r="W289" s="17" t="str">
        <f>IF(ISERROR(VLOOKUP(B:B,'Shared Sites 2-18'!$A$2:$P$98,15,FALSE)),"",VLOOKUP(B:B,'Shared Sites 2-18'!$A$2:$P$98,15,FALSE))</f>
        <v/>
      </c>
      <c r="Y289" s="17" t="str">
        <f t="shared" si="5"/>
        <v>6034</v>
      </c>
      <c r="Z289" s="17">
        <v>6034</v>
      </c>
      <c r="AA289" s="402"/>
      <c r="AB289" s="420"/>
    </row>
    <row r="290" spans="1:28" ht="14.65" customHeight="1" x14ac:dyDescent="0.25">
      <c r="A290" s="16">
        <v>5112</v>
      </c>
      <c r="B290" s="16" t="s">
        <v>488</v>
      </c>
      <c r="C290" s="16" t="s">
        <v>489</v>
      </c>
      <c r="D290" s="16" t="s">
        <v>141</v>
      </c>
      <c r="E290" s="16" t="s">
        <v>50</v>
      </c>
      <c r="F290" s="17" t="s">
        <v>46</v>
      </c>
      <c r="G290" s="17" t="s">
        <v>46</v>
      </c>
      <c r="H290" s="17" t="s">
        <v>6</v>
      </c>
      <c r="I290" s="17" t="s">
        <v>6</v>
      </c>
      <c r="J290" s="17">
        <v>0</v>
      </c>
      <c r="K290" s="17">
        <v>0</v>
      </c>
      <c r="L290" s="17">
        <v>0</v>
      </c>
      <c r="M290" s="17">
        <v>9</v>
      </c>
      <c r="N290" s="17">
        <v>48</v>
      </c>
      <c r="O290" s="17">
        <v>0</v>
      </c>
      <c r="P290" s="23">
        <v>153</v>
      </c>
      <c r="Q290" s="23">
        <v>153</v>
      </c>
      <c r="R290" s="23">
        <v>210</v>
      </c>
      <c r="S290" s="17" t="s">
        <v>19</v>
      </c>
      <c r="T290" s="17" t="str">
        <f>IF(ISERROR(VLOOKUP(B:B,'Shared Sites 2-18'!$A$2:$P$98,3,FALSE)),"",VLOOKUP(B:B,'Shared Sites 2-18'!$A$2:$P$98,3,FALSE))</f>
        <v/>
      </c>
      <c r="U290" s="17" t="str">
        <f>IF(ISERROR(VLOOKUP(B:B,'Shared Sites 2-18'!$A$2:$P$98,4,FALSE)),"",VLOOKUP(B:B,'Shared Sites 2-18'!$A$2:$P$98,4,FALSE))</f>
        <v/>
      </c>
      <c r="V290" s="17" t="str">
        <f>IF(ISERROR(VLOOKUP(B:B,'Shared Sites 2-18'!$A$2:$P$98,5,FALSE)),"",VLOOKUP(B:B,'Shared Sites 2-18'!$A$2:$P$98,5,FALSE))</f>
        <v/>
      </c>
      <c r="W290" s="17" t="str">
        <f>IF(ISERROR(VLOOKUP(B:B,'Shared Sites 2-18'!$A$2:$P$98,15,FALSE)),"",VLOOKUP(B:B,'Shared Sites 2-18'!$A$2:$P$98,15,FALSE))</f>
        <v/>
      </c>
      <c r="Y290" s="17" t="str">
        <f t="shared" si="5"/>
        <v>6034</v>
      </c>
      <c r="Z290" s="17">
        <v>6034</v>
      </c>
      <c r="AA290" s="402"/>
      <c r="AB290" s="420"/>
    </row>
    <row r="291" spans="1:28" ht="14.65" customHeight="1" x14ac:dyDescent="0.25">
      <c r="A291" s="16">
        <v>5113</v>
      </c>
      <c r="B291" s="16" t="s">
        <v>490</v>
      </c>
      <c r="C291" s="16" t="s">
        <v>491</v>
      </c>
      <c r="D291" s="16" t="s">
        <v>55</v>
      </c>
      <c r="E291" s="16" t="s">
        <v>50</v>
      </c>
      <c r="F291" s="17" t="s">
        <v>46</v>
      </c>
      <c r="G291" s="17" t="s">
        <v>46</v>
      </c>
      <c r="H291" s="17" t="s">
        <v>6</v>
      </c>
      <c r="I291" s="17" t="s">
        <v>6</v>
      </c>
      <c r="J291" s="17">
        <v>21</v>
      </c>
      <c r="K291" s="17">
        <v>0</v>
      </c>
      <c r="L291" s="17">
        <v>0</v>
      </c>
      <c r="M291" s="17">
        <v>0</v>
      </c>
      <c r="N291" s="17">
        <v>0</v>
      </c>
      <c r="O291" s="17">
        <v>0</v>
      </c>
      <c r="P291" s="23">
        <v>377</v>
      </c>
      <c r="Q291" s="23">
        <v>398</v>
      </c>
      <c r="R291" s="23">
        <v>398</v>
      </c>
      <c r="S291" s="17" t="s">
        <v>19</v>
      </c>
      <c r="T291" s="17" t="str">
        <f>IF(ISERROR(VLOOKUP(B:B,'Shared Sites 2-18'!$A$2:$P$98,3,FALSE)),"",VLOOKUP(B:B,'Shared Sites 2-18'!$A$2:$P$98,3,FALSE))</f>
        <v/>
      </c>
      <c r="U291" s="17" t="str">
        <f>IF(ISERROR(VLOOKUP(B:B,'Shared Sites 2-18'!$A$2:$P$98,4,FALSE)),"",VLOOKUP(B:B,'Shared Sites 2-18'!$A$2:$P$98,4,FALSE))</f>
        <v/>
      </c>
      <c r="V291" s="17" t="str">
        <f>IF(ISERROR(VLOOKUP(B:B,'Shared Sites 2-18'!$A$2:$P$98,5,FALSE)),"",VLOOKUP(B:B,'Shared Sites 2-18'!$A$2:$P$98,5,FALSE))</f>
        <v/>
      </c>
      <c r="W291" s="17" t="str">
        <f>IF(ISERROR(VLOOKUP(B:B,'Shared Sites 2-18'!$A$2:$P$98,15,FALSE)),"",VLOOKUP(B:B,'Shared Sites 2-18'!$A$2:$P$98,15,FALSE))</f>
        <v/>
      </c>
      <c r="Y291" s="17" t="str">
        <f t="shared" si="5"/>
        <v>6034</v>
      </c>
      <c r="Z291" s="17">
        <v>6034</v>
      </c>
      <c r="AA291" s="402"/>
      <c r="AB291" s="420"/>
    </row>
    <row r="292" spans="1:28" ht="14.65" customHeight="1" x14ac:dyDescent="0.25">
      <c r="A292" s="16">
        <v>5137</v>
      </c>
      <c r="B292" s="16" t="s">
        <v>492</v>
      </c>
      <c r="C292" s="16" t="s">
        <v>1548</v>
      </c>
      <c r="D292" s="16" t="s">
        <v>55</v>
      </c>
      <c r="E292" s="16" t="s">
        <v>50</v>
      </c>
      <c r="F292" s="17" t="s">
        <v>46</v>
      </c>
      <c r="G292" s="17" t="s">
        <v>46</v>
      </c>
      <c r="H292" s="17" t="s">
        <v>52</v>
      </c>
      <c r="I292" s="17" t="s">
        <v>52</v>
      </c>
      <c r="J292" s="17">
        <v>12</v>
      </c>
      <c r="K292" s="17">
        <v>0</v>
      </c>
      <c r="L292" s="17">
        <v>0</v>
      </c>
      <c r="M292" s="17">
        <v>15</v>
      </c>
      <c r="N292" s="17">
        <v>0</v>
      </c>
      <c r="O292" s="17">
        <v>11</v>
      </c>
      <c r="P292" s="23">
        <v>314</v>
      </c>
      <c r="Q292" s="23">
        <v>326</v>
      </c>
      <c r="R292" s="23">
        <v>352</v>
      </c>
      <c r="S292" s="17" t="s">
        <v>19</v>
      </c>
      <c r="T292" s="17" t="str">
        <f>IF(ISERROR(VLOOKUP(B:B,'Shared Sites 2-18'!$A$2:$P$98,3,FALSE)),"",VLOOKUP(B:B,'Shared Sites 2-18'!$A$2:$P$98,3,FALSE))</f>
        <v/>
      </c>
      <c r="U292" s="17" t="str">
        <f>IF(ISERROR(VLOOKUP(B:B,'Shared Sites 2-18'!$A$2:$P$98,4,FALSE)),"",VLOOKUP(B:B,'Shared Sites 2-18'!$A$2:$P$98,4,FALSE))</f>
        <v/>
      </c>
      <c r="V292" s="17" t="str">
        <f>IF(ISERROR(VLOOKUP(B:B,'Shared Sites 2-18'!$A$2:$P$98,5,FALSE)),"",VLOOKUP(B:B,'Shared Sites 2-18'!$A$2:$P$98,5,FALSE))</f>
        <v/>
      </c>
      <c r="W292" s="17" t="str">
        <f>IF(ISERROR(VLOOKUP(B:B,'Shared Sites 2-18'!$A$2:$P$98,15,FALSE)),"",VLOOKUP(B:B,'Shared Sites 2-18'!$A$2:$P$98,15,FALSE))</f>
        <v/>
      </c>
      <c r="Y292" s="17" t="str">
        <f t="shared" si="5"/>
        <v>6034</v>
      </c>
      <c r="Z292" s="17">
        <v>6034</v>
      </c>
      <c r="AA292" s="402"/>
      <c r="AB292" s="420"/>
    </row>
    <row r="293" spans="1:28" ht="14.65" customHeight="1" x14ac:dyDescent="0.25">
      <c r="A293" s="16">
        <v>5153</v>
      </c>
      <c r="B293" s="16" t="s">
        <v>513</v>
      </c>
      <c r="C293" s="16" t="s">
        <v>514</v>
      </c>
      <c r="D293" s="16" t="s">
        <v>74</v>
      </c>
      <c r="E293" s="16" t="s">
        <v>50</v>
      </c>
      <c r="F293" s="17" t="s">
        <v>46</v>
      </c>
      <c r="G293" s="17" t="s">
        <v>46</v>
      </c>
      <c r="H293" s="17" t="s">
        <v>52</v>
      </c>
      <c r="I293" s="17" t="s">
        <v>52</v>
      </c>
      <c r="J293" s="17">
        <v>0</v>
      </c>
      <c r="K293" s="17">
        <v>17</v>
      </c>
      <c r="L293" s="17">
        <v>0</v>
      </c>
      <c r="M293" s="17">
        <v>0</v>
      </c>
      <c r="N293" s="17">
        <v>0</v>
      </c>
      <c r="O293" s="17">
        <v>0</v>
      </c>
      <c r="P293" s="23">
        <v>448</v>
      </c>
      <c r="Q293" s="23">
        <v>465</v>
      </c>
      <c r="R293" s="23">
        <v>465</v>
      </c>
      <c r="S293" s="17" t="s">
        <v>20</v>
      </c>
      <c r="T293" s="17">
        <f>IF(ISERROR(VLOOKUP(B:B,'Shared Sites 2-18'!$A$2:$P$98,3,FALSE)),"",VLOOKUP(B:B,'Shared Sites 2-18'!$A$2:$P$98,3,FALSE))</f>
        <v>4</v>
      </c>
      <c r="U293" s="17" t="str">
        <f>IF(ISERROR(VLOOKUP(B:B,'Shared Sites 2-18'!$A$2:$P$98,4,FALSE)),"",VLOOKUP(B:B,'Shared Sites 2-18'!$A$2:$P$98,4,FALSE))</f>
        <v>1597839</v>
      </c>
      <c r="V293" s="17" t="str">
        <f>IF(ISERROR(VLOOKUP(B:B,'Shared Sites 2-18'!$A$2:$P$98,5,FALSE)),"",VLOOKUP(B:B,'Shared Sites 2-18'!$A$2:$P$98,5,FALSE))</f>
        <v>South Reg MS #2 Camp</v>
      </c>
      <c r="W293" s="17">
        <f>IF(ISERROR(VLOOKUP(B:B,'Shared Sites 2-18'!$A$2:$P$98,15,FALSE)),"",VLOOKUP(B:B,'Shared Sites 2-18'!$A$2:$P$98,15,FALSE))</f>
        <v>0.56640000000000001</v>
      </c>
      <c r="X293" s="17">
        <v>9654</v>
      </c>
      <c r="Y293" s="17">
        <f>ROUND(W293*X293,0)</f>
        <v>5468</v>
      </c>
      <c r="Z293" s="17">
        <v>5468</v>
      </c>
      <c r="AA293" s="402"/>
      <c r="AB293" s="420"/>
    </row>
    <row r="294" spans="1:28" ht="14.65" customHeight="1" x14ac:dyDescent="0.25">
      <c r="A294" s="16">
        <v>5154</v>
      </c>
      <c r="B294" s="16" t="s">
        <v>607</v>
      </c>
      <c r="C294" s="16" t="s">
        <v>608</v>
      </c>
      <c r="D294" s="16" t="s">
        <v>74</v>
      </c>
      <c r="E294" s="16" t="s">
        <v>50</v>
      </c>
      <c r="F294" s="17" t="s">
        <v>46</v>
      </c>
      <c r="G294" s="17" t="s">
        <v>46</v>
      </c>
      <c r="H294" s="17" t="s">
        <v>52</v>
      </c>
      <c r="I294" s="17" t="s">
        <v>52</v>
      </c>
      <c r="J294" s="17">
        <v>0</v>
      </c>
      <c r="K294" s="17">
        <v>10</v>
      </c>
      <c r="L294" s="17">
        <v>0</v>
      </c>
      <c r="M294" s="17">
        <v>0</v>
      </c>
      <c r="N294" s="17">
        <v>0</v>
      </c>
      <c r="O294" s="17">
        <v>0</v>
      </c>
      <c r="P294" s="23">
        <v>346</v>
      </c>
      <c r="Q294" s="23">
        <v>356</v>
      </c>
      <c r="R294" s="23">
        <v>356</v>
      </c>
      <c r="S294" s="17" t="s">
        <v>20</v>
      </c>
      <c r="T294" s="17">
        <f>IF(ISERROR(VLOOKUP(B:B,'Shared Sites 2-18'!$A$2:$P$98,3,FALSE)),"",VLOOKUP(B:B,'Shared Sites 2-18'!$A$2:$P$98,3,FALSE))</f>
        <v>4</v>
      </c>
      <c r="U294" s="17" t="str">
        <f>IF(ISERROR(VLOOKUP(B:B,'Shared Sites 2-18'!$A$2:$P$98,4,FALSE)),"",VLOOKUP(B:B,'Shared Sites 2-18'!$A$2:$P$98,4,FALSE))</f>
        <v>1597839</v>
      </c>
      <c r="V294" s="17" t="str">
        <f>IF(ISERROR(VLOOKUP(B:B,'Shared Sites 2-18'!$A$2:$P$98,5,FALSE)),"",VLOOKUP(B:B,'Shared Sites 2-18'!$A$2:$P$98,5,FALSE))</f>
        <v>South Reg MS #2 Camp</v>
      </c>
      <c r="W294" s="17">
        <f>IF(ISERROR(VLOOKUP(B:B,'Shared Sites 2-18'!$A$2:$P$98,15,FALSE)),"",VLOOKUP(B:B,'Shared Sites 2-18'!$A$2:$P$98,15,FALSE))</f>
        <v>0.43359999999999999</v>
      </c>
      <c r="X294" s="17">
        <v>9654</v>
      </c>
      <c r="Y294" s="17">
        <f>ROUND(W294*X294,0)</f>
        <v>4186</v>
      </c>
      <c r="Z294" s="17">
        <v>4186</v>
      </c>
      <c r="AA294" s="402"/>
      <c r="AB294" s="420"/>
    </row>
    <row r="295" spans="1:28" ht="14.65" customHeight="1" x14ac:dyDescent="0.25">
      <c r="A295" s="16">
        <v>5164</v>
      </c>
      <c r="B295" s="16" t="s">
        <v>497</v>
      </c>
      <c r="C295" s="16" t="s">
        <v>498</v>
      </c>
      <c r="D295" s="16" t="s">
        <v>55</v>
      </c>
      <c r="E295" s="16" t="s">
        <v>80</v>
      </c>
      <c r="F295" s="17" t="s">
        <v>102</v>
      </c>
      <c r="G295" s="17" t="s">
        <v>46</v>
      </c>
      <c r="H295" s="17" t="s">
        <v>51</v>
      </c>
      <c r="I295" s="17" t="s">
        <v>51</v>
      </c>
      <c r="J295" s="17">
        <v>7</v>
      </c>
      <c r="K295" s="17">
        <v>0</v>
      </c>
      <c r="L295" s="17">
        <v>0</v>
      </c>
      <c r="M295" s="17">
        <v>0</v>
      </c>
      <c r="N295" s="17">
        <v>0</v>
      </c>
      <c r="O295" s="17">
        <v>0</v>
      </c>
      <c r="P295" s="23">
        <v>547</v>
      </c>
      <c r="Q295" s="23">
        <v>554</v>
      </c>
      <c r="R295" s="23">
        <v>554</v>
      </c>
      <c r="S295" s="17" t="s">
        <v>19</v>
      </c>
      <c r="T295" s="17" t="str">
        <f>IF(ISERROR(VLOOKUP(B:B,'Shared Sites 2-18'!$A$2:$P$98,3,FALSE)),"",VLOOKUP(B:B,'Shared Sites 2-18'!$A$2:$P$98,3,FALSE))</f>
        <v/>
      </c>
      <c r="U295" s="17" t="str">
        <f>IF(ISERROR(VLOOKUP(B:B,'Shared Sites 2-18'!$A$2:$P$98,4,FALSE)),"",VLOOKUP(B:B,'Shared Sites 2-18'!$A$2:$P$98,4,FALSE))</f>
        <v/>
      </c>
      <c r="V295" s="17" t="str">
        <f>IF(ISERROR(VLOOKUP(B:B,'Shared Sites 2-18'!$A$2:$P$98,5,FALSE)),"",VLOOKUP(B:B,'Shared Sites 2-18'!$A$2:$P$98,5,FALSE))</f>
        <v/>
      </c>
      <c r="W295" s="17" t="str">
        <f>IF(ISERROR(VLOOKUP(B:B,'Shared Sites 2-18'!$A$2:$P$98,15,FALSE)),"",VLOOKUP(B:B,'Shared Sites 2-18'!$A$2:$P$98,15,FALSE))</f>
        <v/>
      </c>
      <c r="Y295" s="17" t="str">
        <f>IF(S295="Elem","6034",IF(S295="Middle","9654",IF(S295="Senior","12068","")))</f>
        <v>6034</v>
      </c>
      <c r="Z295" s="17">
        <v>6034</v>
      </c>
      <c r="AA295" s="402"/>
      <c r="AB295" s="420"/>
    </row>
    <row r="296" spans="1:28" ht="14.65" customHeight="1" x14ac:dyDescent="0.25">
      <c r="A296" s="16">
        <v>5170</v>
      </c>
      <c r="B296" s="16" t="s">
        <v>499</v>
      </c>
      <c r="C296" s="16" t="s">
        <v>500</v>
      </c>
      <c r="D296" s="16" t="s">
        <v>141</v>
      </c>
      <c r="E296" s="16" t="s">
        <v>50</v>
      </c>
      <c r="F296" s="17" t="s">
        <v>46</v>
      </c>
      <c r="G296" s="17" t="s">
        <v>46</v>
      </c>
      <c r="H296" s="17" t="s">
        <v>6</v>
      </c>
      <c r="I296" s="17" t="s">
        <v>6</v>
      </c>
      <c r="J296" s="17">
        <v>0</v>
      </c>
      <c r="K296" s="17">
        <v>0</v>
      </c>
      <c r="L296" s="17">
        <v>0</v>
      </c>
      <c r="M296" s="17">
        <v>10</v>
      </c>
      <c r="N296" s="17">
        <v>34</v>
      </c>
      <c r="O296" s="17">
        <v>22</v>
      </c>
      <c r="P296" s="23">
        <v>136</v>
      </c>
      <c r="Q296" s="23">
        <v>136</v>
      </c>
      <c r="R296" s="23">
        <v>202</v>
      </c>
      <c r="S296" s="17" t="s">
        <v>19</v>
      </c>
      <c r="T296" s="17" t="str">
        <f>IF(ISERROR(VLOOKUP(B:B,'Shared Sites 2-18'!$A$2:$P$98,3,FALSE)),"",VLOOKUP(B:B,'Shared Sites 2-18'!$A$2:$P$98,3,FALSE))</f>
        <v/>
      </c>
      <c r="U296" s="17" t="str">
        <f>IF(ISERROR(VLOOKUP(B:B,'Shared Sites 2-18'!$A$2:$P$98,4,FALSE)),"",VLOOKUP(B:B,'Shared Sites 2-18'!$A$2:$P$98,4,FALSE))</f>
        <v/>
      </c>
      <c r="V296" s="17" t="str">
        <f>IF(ISERROR(VLOOKUP(B:B,'Shared Sites 2-18'!$A$2:$P$98,5,FALSE)),"",VLOOKUP(B:B,'Shared Sites 2-18'!$A$2:$P$98,5,FALSE))</f>
        <v/>
      </c>
      <c r="W296" s="17" t="str">
        <f>IF(ISERROR(VLOOKUP(B:B,'Shared Sites 2-18'!$A$2:$P$98,15,FALSE)),"",VLOOKUP(B:B,'Shared Sites 2-18'!$A$2:$P$98,15,FALSE))</f>
        <v/>
      </c>
      <c r="Y296" s="17" t="str">
        <f>IF(S296="Elem","6034",IF(S296="Middle","9654",IF(S296="Senior","12068","")))</f>
        <v>6034</v>
      </c>
      <c r="Z296" s="17">
        <v>6034</v>
      </c>
      <c r="AA296" s="402"/>
      <c r="AB296" s="420"/>
    </row>
    <row r="297" spans="1:28" ht="14.65" customHeight="1" x14ac:dyDescent="0.25">
      <c r="A297" s="16">
        <v>5173</v>
      </c>
      <c r="B297" s="16" t="s">
        <v>73</v>
      </c>
      <c r="C297" s="16" t="s">
        <v>1549</v>
      </c>
      <c r="D297" s="16" t="s">
        <v>74</v>
      </c>
      <c r="E297" s="16" t="s">
        <v>50</v>
      </c>
      <c r="F297" s="17" t="s">
        <v>46</v>
      </c>
      <c r="G297" s="17" t="s">
        <v>46</v>
      </c>
      <c r="H297" s="17" t="s">
        <v>6</v>
      </c>
      <c r="I297" s="17" t="s">
        <v>6</v>
      </c>
      <c r="J297" s="17">
        <v>0</v>
      </c>
      <c r="K297" s="17">
        <v>6</v>
      </c>
      <c r="L297" s="17">
        <v>0</v>
      </c>
      <c r="M297" s="17">
        <v>0</v>
      </c>
      <c r="N297" s="17">
        <v>0</v>
      </c>
      <c r="O297" s="17">
        <v>0</v>
      </c>
      <c r="P297" s="23">
        <v>408</v>
      </c>
      <c r="Q297" s="23">
        <v>414</v>
      </c>
      <c r="R297" s="23">
        <v>414</v>
      </c>
      <c r="S297" s="17" t="s">
        <v>20</v>
      </c>
      <c r="T297" s="17">
        <f>IF(ISERROR(VLOOKUP(B:B,'Shared Sites 2-18'!$A$2:$P$98,3,FALSE)),"",VLOOKUP(B:B,'Shared Sites 2-18'!$A$2:$P$98,3,FALSE))</f>
        <v>1</v>
      </c>
      <c r="U297" s="17" t="str">
        <f>IF(ISERROR(VLOOKUP(B:B,'Shared Sites 2-18'!$A$2:$P$98,4,FALSE)),"",VLOOKUP(B:B,'Shared Sites 2-18'!$A$2:$P$98,4,FALSE))</f>
        <v>1517539</v>
      </c>
      <c r="V297" s="17" t="str">
        <f>IF(ISERROR(VLOOKUP(B:B,'Shared Sites 2-18'!$A$2:$P$98,5,FALSE)),"",VLOOKUP(B:B,'Shared Sites 2-18'!$A$2:$P$98,5,FALSE))</f>
        <v>Nava LA - Campus</v>
      </c>
      <c r="W297" s="394">
        <f>IF(ISERROR(VLOOKUP(B:B,'Shared Sites 2-18'!$A$2:$P$98,15,FALSE)),"",VLOOKUP(B:B,'Shared Sites 2-18'!$A$2:$P$98,15,FALSE))</f>
        <v>0.5</v>
      </c>
      <c r="X297" s="17">
        <v>9654</v>
      </c>
      <c r="Y297" s="17">
        <f>ROUND(W297*X297,0)</f>
        <v>4827</v>
      </c>
      <c r="Z297" s="17">
        <v>4827</v>
      </c>
      <c r="AA297" s="402"/>
      <c r="AB297" s="420"/>
    </row>
    <row r="298" spans="1:28" ht="14.65" customHeight="1" x14ac:dyDescent="0.25">
      <c r="A298" s="16">
        <v>5178</v>
      </c>
      <c r="B298" s="16" t="s">
        <v>504</v>
      </c>
      <c r="C298" s="16" t="s">
        <v>505</v>
      </c>
      <c r="D298" s="16" t="s">
        <v>55</v>
      </c>
      <c r="E298" s="16" t="s">
        <v>50</v>
      </c>
      <c r="F298" s="17" t="s">
        <v>46</v>
      </c>
      <c r="G298" s="17" t="s">
        <v>46</v>
      </c>
      <c r="H298" s="17" t="s">
        <v>51</v>
      </c>
      <c r="I298" s="17" t="s">
        <v>51</v>
      </c>
      <c r="J298" s="17">
        <v>28</v>
      </c>
      <c r="K298" s="17">
        <v>0</v>
      </c>
      <c r="L298" s="17">
        <v>0</v>
      </c>
      <c r="M298" s="17">
        <v>0</v>
      </c>
      <c r="N298" s="17">
        <v>0</v>
      </c>
      <c r="O298" s="17">
        <v>0</v>
      </c>
      <c r="P298" s="23">
        <v>736</v>
      </c>
      <c r="Q298" s="23">
        <v>764</v>
      </c>
      <c r="R298" s="23">
        <v>764</v>
      </c>
      <c r="S298" s="17" t="s">
        <v>19</v>
      </c>
      <c r="T298" s="17" t="str">
        <f>IF(ISERROR(VLOOKUP(B:B,'Shared Sites 2-18'!$A$2:$P$98,3,FALSE)),"",VLOOKUP(B:B,'Shared Sites 2-18'!$A$2:$P$98,3,FALSE))</f>
        <v/>
      </c>
      <c r="U298" s="17" t="str">
        <f>IF(ISERROR(VLOOKUP(B:B,'Shared Sites 2-18'!$A$2:$P$98,4,FALSE)),"",VLOOKUP(B:B,'Shared Sites 2-18'!$A$2:$P$98,4,FALSE))</f>
        <v/>
      </c>
      <c r="V298" s="17" t="str">
        <f>IF(ISERROR(VLOOKUP(B:B,'Shared Sites 2-18'!$A$2:$P$98,5,FALSE)),"",VLOOKUP(B:B,'Shared Sites 2-18'!$A$2:$P$98,5,FALSE))</f>
        <v/>
      </c>
      <c r="W298" s="17" t="str">
        <f>IF(ISERROR(VLOOKUP(B:B,'Shared Sites 2-18'!$A$2:$P$98,15,FALSE)),"",VLOOKUP(B:B,'Shared Sites 2-18'!$A$2:$P$98,15,FALSE))</f>
        <v/>
      </c>
      <c r="Y298" s="17" t="str">
        <f>IF(S298="Elem","6034",IF(S298="Middle","9654",IF(S298="Senior","12068","")))</f>
        <v>6034</v>
      </c>
      <c r="Z298" s="17">
        <v>6034</v>
      </c>
      <c r="AA298" s="402"/>
      <c r="AB298" s="420"/>
    </row>
    <row r="299" spans="1:28" ht="14.65" customHeight="1" x14ac:dyDescent="0.25">
      <c r="A299" s="16">
        <v>5192</v>
      </c>
      <c r="B299" s="16" t="s">
        <v>506</v>
      </c>
      <c r="C299" s="16" t="s">
        <v>507</v>
      </c>
      <c r="D299" s="16" t="s">
        <v>55</v>
      </c>
      <c r="E299" s="16" t="s">
        <v>80</v>
      </c>
      <c r="F299" s="17" t="s">
        <v>46</v>
      </c>
      <c r="G299" s="17" t="s">
        <v>46</v>
      </c>
      <c r="H299" s="17" t="s">
        <v>51</v>
      </c>
      <c r="I299" s="17" t="s">
        <v>51</v>
      </c>
      <c r="J299" s="17">
        <v>34</v>
      </c>
      <c r="K299" s="17">
        <v>0</v>
      </c>
      <c r="L299" s="17">
        <v>0</v>
      </c>
      <c r="M299" s="17">
        <v>0</v>
      </c>
      <c r="N299" s="17">
        <v>0</v>
      </c>
      <c r="O299" s="17">
        <v>0</v>
      </c>
      <c r="P299" s="23">
        <v>552</v>
      </c>
      <c r="Q299" s="23">
        <v>586</v>
      </c>
      <c r="R299" s="23">
        <v>586</v>
      </c>
      <c r="S299" s="17" t="s">
        <v>19</v>
      </c>
      <c r="T299" s="17" t="str">
        <f>IF(ISERROR(VLOOKUP(B:B,'Shared Sites 2-18'!$A$2:$P$98,3,FALSE)),"",VLOOKUP(B:B,'Shared Sites 2-18'!$A$2:$P$98,3,FALSE))</f>
        <v/>
      </c>
      <c r="U299" s="17" t="str">
        <f>IF(ISERROR(VLOOKUP(B:B,'Shared Sites 2-18'!$A$2:$P$98,4,FALSE)),"",VLOOKUP(B:B,'Shared Sites 2-18'!$A$2:$P$98,4,FALSE))</f>
        <v/>
      </c>
      <c r="V299" s="17" t="str">
        <f>IF(ISERROR(VLOOKUP(B:B,'Shared Sites 2-18'!$A$2:$P$98,5,FALSE)),"",VLOOKUP(B:B,'Shared Sites 2-18'!$A$2:$P$98,5,FALSE))</f>
        <v/>
      </c>
      <c r="W299" s="17" t="str">
        <f>IF(ISERROR(VLOOKUP(B:B,'Shared Sites 2-18'!$A$2:$P$98,15,FALSE)),"",VLOOKUP(B:B,'Shared Sites 2-18'!$A$2:$P$98,15,FALSE))</f>
        <v/>
      </c>
      <c r="Y299" s="17" t="str">
        <f>IF(S299="Elem","6034",IF(S299="Middle","9654",IF(S299="Senior","12068","")))</f>
        <v>6034</v>
      </c>
      <c r="Z299" s="17">
        <v>6034</v>
      </c>
      <c r="AA299" s="402"/>
      <c r="AB299" s="420"/>
    </row>
    <row r="300" spans="1:28" ht="14.65" customHeight="1" x14ac:dyDescent="0.25">
      <c r="A300" s="16">
        <v>5193</v>
      </c>
      <c r="B300" s="16" t="s">
        <v>493</v>
      </c>
      <c r="C300" s="16" t="s">
        <v>494</v>
      </c>
      <c r="D300" s="16" t="s">
        <v>74</v>
      </c>
      <c r="E300" s="16" t="s">
        <v>50</v>
      </c>
      <c r="F300" s="17" t="s">
        <v>46</v>
      </c>
      <c r="G300" s="17" t="s">
        <v>46</v>
      </c>
      <c r="H300" s="17" t="s">
        <v>52</v>
      </c>
      <c r="I300" s="17" t="s">
        <v>52</v>
      </c>
      <c r="J300" s="17">
        <v>0</v>
      </c>
      <c r="K300" s="17">
        <v>29</v>
      </c>
      <c r="L300" s="17">
        <v>0</v>
      </c>
      <c r="M300" s="17">
        <v>0</v>
      </c>
      <c r="N300" s="17">
        <v>0</v>
      </c>
      <c r="O300" s="17">
        <v>0</v>
      </c>
      <c r="P300" s="23">
        <v>466</v>
      </c>
      <c r="Q300" s="23">
        <v>495</v>
      </c>
      <c r="R300" s="23">
        <v>495</v>
      </c>
      <c r="S300" s="17" t="s">
        <v>20</v>
      </c>
      <c r="T300" s="17">
        <f>IF(ISERROR(VLOOKUP(B:B,'Shared Sites 2-18'!$A$2:$P$98,3,FALSE)),"",VLOOKUP(B:B,'Shared Sites 2-18'!$A$2:$P$98,3,FALSE))</f>
        <v>2</v>
      </c>
      <c r="U300" s="17" t="str">
        <f>IF(ISERROR(VLOOKUP(B:B,'Shared Sites 2-18'!$A$2:$P$98,4,FALSE)),"",VLOOKUP(B:B,'Shared Sites 2-18'!$A$2:$P$98,4,FALSE))</f>
        <v>1518639</v>
      </c>
      <c r="V300" s="17" t="str">
        <f>IF(ISERROR(VLOOKUP(B:B,'Shared Sites 2-18'!$A$2:$P$98,5,FALSE)),"",VLOOKUP(B:B,'Shared Sites 2-18'!$A$2:$P$98,5,FALSE))</f>
        <v>Walnut Park MS Camp</v>
      </c>
      <c r="W300" s="17">
        <f>IF(ISERROR(VLOOKUP(B:B,'Shared Sites 2-18'!$A$2:$P$98,15,FALSE)),"",VLOOKUP(B:B,'Shared Sites 2-18'!$A$2:$P$98,15,FALSE))</f>
        <v>0.51400000000000001</v>
      </c>
      <c r="X300" s="17">
        <v>9654</v>
      </c>
      <c r="Y300" s="17">
        <f>ROUND(W300*X300,0)</f>
        <v>4962</v>
      </c>
      <c r="Z300" s="17">
        <v>4962</v>
      </c>
      <c r="AA300" s="402"/>
      <c r="AB300" s="420"/>
    </row>
    <row r="301" spans="1:28" ht="14.65" customHeight="1" x14ac:dyDescent="0.25">
      <c r="A301" s="16">
        <v>5198</v>
      </c>
      <c r="B301" s="16" t="s">
        <v>509</v>
      </c>
      <c r="C301" s="16" t="s">
        <v>1550</v>
      </c>
      <c r="D301" s="16" t="s">
        <v>90</v>
      </c>
      <c r="E301" s="16" t="s">
        <v>105</v>
      </c>
      <c r="F301" s="17" t="s">
        <v>46</v>
      </c>
      <c r="G301" s="17" t="s">
        <v>46</v>
      </c>
      <c r="H301" s="17" t="s">
        <v>47</v>
      </c>
      <c r="I301" s="17" t="s">
        <v>47</v>
      </c>
      <c r="J301" s="17">
        <v>16</v>
      </c>
      <c r="K301" s="17">
        <v>0</v>
      </c>
      <c r="L301" s="17">
        <v>0</v>
      </c>
      <c r="M301" s="17">
        <v>0</v>
      </c>
      <c r="N301" s="17">
        <v>0</v>
      </c>
      <c r="O301" s="17">
        <v>0</v>
      </c>
      <c r="P301" s="23">
        <v>432</v>
      </c>
      <c r="Q301" s="23">
        <v>448</v>
      </c>
      <c r="R301" s="23">
        <v>448</v>
      </c>
      <c r="S301" s="17" t="s">
        <v>19</v>
      </c>
      <c r="T301" s="17" t="str">
        <f>IF(ISERROR(VLOOKUP(B:B,'Shared Sites 2-18'!$A$2:$P$98,3,FALSE)),"",VLOOKUP(B:B,'Shared Sites 2-18'!$A$2:$P$98,3,FALSE))</f>
        <v/>
      </c>
      <c r="U301" s="17" t="str">
        <f>IF(ISERROR(VLOOKUP(B:B,'Shared Sites 2-18'!$A$2:$P$98,4,FALSE)),"",VLOOKUP(B:B,'Shared Sites 2-18'!$A$2:$P$98,4,FALSE))</f>
        <v/>
      </c>
      <c r="V301" s="17" t="str">
        <f>IF(ISERROR(VLOOKUP(B:B,'Shared Sites 2-18'!$A$2:$P$98,5,FALSE)),"",VLOOKUP(B:B,'Shared Sites 2-18'!$A$2:$P$98,5,FALSE))</f>
        <v/>
      </c>
      <c r="W301" s="17" t="str">
        <f>IF(ISERROR(VLOOKUP(B:B,'Shared Sites 2-18'!$A$2:$P$98,15,FALSE)),"",VLOOKUP(B:B,'Shared Sites 2-18'!$A$2:$P$98,15,FALSE))</f>
        <v/>
      </c>
      <c r="Y301" s="17" t="str">
        <f>IF(S301="Elem","6034",IF(S301="Middle","9654",IF(S301="Senior","12068","")))</f>
        <v>6034</v>
      </c>
      <c r="Z301" s="17">
        <v>6034</v>
      </c>
      <c r="AA301" s="402"/>
      <c r="AB301" s="420"/>
    </row>
    <row r="302" spans="1:28" ht="14.65" customHeight="1" x14ac:dyDescent="0.25">
      <c r="A302" s="16">
        <v>5205</v>
      </c>
      <c r="B302" s="16" t="s">
        <v>510</v>
      </c>
      <c r="C302" s="16" t="s">
        <v>1551</v>
      </c>
      <c r="D302" s="16" t="s">
        <v>55</v>
      </c>
      <c r="E302" s="16" t="s">
        <v>50</v>
      </c>
      <c r="F302" s="17" t="s">
        <v>46</v>
      </c>
      <c r="G302" s="17" t="s">
        <v>46</v>
      </c>
      <c r="H302" s="17" t="s">
        <v>6</v>
      </c>
      <c r="I302" s="17" t="s">
        <v>6</v>
      </c>
      <c r="J302" s="17">
        <v>37</v>
      </c>
      <c r="K302" s="17">
        <v>0</v>
      </c>
      <c r="L302" s="17">
        <v>0</v>
      </c>
      <c r="M302" s="17">
        <v>13</v>
      </c>
      <c r="N302" s="17">
        <v>0</v>
      </c>
      <c r="O302" s="17">
        <v>0</v>
      </c>
      <c r="P302" s="23">
        <v>243</v>
      </c>
      <c r="Q302" s="23">
        <v>280</v>
      </c>
      <c r="R302" s="23">
        <v>293</v>
      </c>
      <c r="S302" s="17" t="s">
        <v>19</v>
      </c>
      <c r="T302" s="17" t="str">
        <f>IF(ISERROR(VLOOKUP(B:B,'Shared Sites 2-18'!$A$2:$P$98,3,FALSE)),"",VLOOKUP(B:B,'Shared Sites 2-18'!$A$2:$P$98,3,FALSE))</f>
        <v/>
      </c>
      <c r="U302" s="17" t="str">
        <f>IF(ISERROR(VLOOKUP(B:B,'Shared Sites 2-18'!$A$2:$P$98,4,FALSE)),"",VLOOKUP(B:B,'Shared Sites 2-18'!$A$2:$P$98,4,FALSE))</f>
        <v/>
      </c>
      <c r="V302" s="17" t="str">
        <f>IF(ISERROR(VLOOKUP(B:B,'Shared Sites 2-18'!$A$2:$P$98,5,FALSE)),"",VLOOKUP(B:B,'Shared Sites 2-18'!$A$2:$P$98,5,FALSE))</f>
        <v/>
      </c>
      <c r="W302" s="17" t="str">
        <f>IF(ISERROR(VLOOKUP(B:B,'Shared Sites 2-18'!$A$2:$P$98,15,FALSE)),"",VLOOKUP(B:B,'Shared Sites 2-18'!$A$2:$P$98,15,FALSE))</f>
        <v/>
      </c>
      <c r="Y302" s="17" t="str">
        <f>IF(S302="Elem","6034",IF(S302="Middle","9654",IF(S302="Senior","12068","")))</f>
        <v>6034</v>
      </c>
      <c r="Z302" s="17">
        <v>6034</v>
      </c>
      <c r="AA302" s="402"/>
      <c r="AB302" s="420"/>
    </row>
    <row r="303" spans="1:28" ht="14.65" customHeight="1" x14ac:dyDescent="0.25">
      <c r="A303" s="16">
        <v>5219</v>
      </c>
      <c r="B303" s="16" t="s">
        <v>511</v>
      </c>
      <c r="C303" s="16" t="s">
        <v>1552</v>
      </c>
      <c r="D303" s="16" t="s">
        <v>90</v>
      </c>
      <c r="E303" s="16" t="s">
        <v>91</v>
      </c>
      <c r="F303" s="17" t="s">
        <v>46</v>
      </c>
      <c r="G303" s="17" t="s">
        <v>46</v>
      </c>
      <c r="H303" s="17" t="s">
        <v>51</v>
      </c>
      <c r="I303" s="17" t="s">
        <v>51</v>
      </c>
      <c r="J303" s="17">
        <v>0</v>
      </c>
      <c r="K303" s="17">
        <v>0</v>
      </c>
      <c r="L303" s="17">
        <v>0</v>
      </c>
      <c r="M303" s="17">
        <v>0</v>
      </c>
      <c r="N303" s="17">
        <v>0</v>
      </c>
      <c r="O303" s="17">
        <v>0</v>
      </c>
      <c r="P303" s="23">
        <v>492</v>
      </c>
      <c r="Q303" s="23">
        <v>492</v>
      </c>
      <c r="R303" s="23">
        <v>492</v>
      </c>
      <c r="S303" s="17" t="s">
        <v>19</v>
      </c>
      <c r="T303" s="17" t="str">
        <f>IF(ISERROR(VLOOKUP(B:B,'Shared Sites 2-18'!$A$2:$P$98,3,FALSE)),"",VLOOKUP(B:B,'Shared Sites 2-18'!$A$2:$P$98,3,FALSE))</f>
        <v/>
      </c>
      <c r="U303" s="17" t="str">
        <f>IF(ISERROR(VLOOKUP(B:B,'Shared Sites 2-18'!$A$2:$P$98,4,FALSE)),"",VLOOKUP(B:B,'Shared Sites 2-18'!$A$2:$P$98,4,FALSE))</f>
        <v/>
      </c>
      <c r="V303" s="17" t="str">
        <f>IF(ISERROR(VLOOKUP(B:B,'Shared Sites 2-18'!$A$2:$P$98,5,FALSE)),"",VLOOKUP(B:B,'Shared Sites 2-18'!$A$2:$P$98,5,FALSE))</f>
        <v/>
      </c>
      <c r="W303" s="17" t="str">
        <f>IF(ISERROR(VLOOKUP(B:B,'Shared Sites 2-18'!$A$2:$P$98,15,FALSE)),"",VLOOKUP(B:B,'Shared Sites 2-18'!$A$2:$P$98,15,FALSE))</f>
        <v/>
      </c>
      <c r="Y303" s="17" t="str">
        <f>IF(S303="Elem","6034",IF(S303="Middle","9654",IF(S303="Senior","12068","")))</f>
        <v>6034</v>
      </c>
      <c r="Z303" s="17">
        <v>6034</v>
      </c>
      <c r="AA303" s="402"/>
      <c r="AB303" s="420"/>
    </row>
    <row r="304" spans="1:28" ht="14.65" customHeight="1" x14ac:dyDescent="0.25">
      <c r="A304" s="16">
        <v>5233</v>
      </c>
      <c r="B304" s="16" t="s">
        <v>512</v>
      </c>
      <c r="C304" s="16" t="s">
        <v>1553</v>
      </c>
      <c r="D304" s="16" t="s">
        <v>55</v>
      </c>
      <c r="E304" s="16" t="s">
        <v>50</v>
      </c>
      <c r="F304" s="17" t="s">
        <v>46</v>
      </c>
      <c r="G304" s="17" t="s">
        <v>46</v>
      </c>
      <c r="H304" s="17" t="s">
        <v>47</v>
      </c>
      <c r="I304" s="17" t="s">
        <v>47</v>
      </c>
      <c r="J304" s="17">
        <v>14</v>
      </c>
      <c r="K304" s="17">
        <v>0</v>
      </c>
      <c r="L304" s="17">
        <v>0</v>
      </c>
      <c r="M304" s="17">
        <v>7</v>
      </c>
      <c r="N304" s="17">
        <v>0</v>
      </c>
      <c r="O304" s="17">
        <v>0</v>
      </c>
      <c r="P304" s="23">
        <v>395</v>
      </c>
      <c r="Q304" s="23">
        <v>409</v>
      </c>
      <c r="R304" s="23">
        <v>416</v>
      </c>
      <c r="S304" s="17" t="s">
        <v>19</v>
      </c>
      <c r="T304" s="17" t="str">
        <f>IF(ISERROR(VLOOKUP(B:B,'Shared Sites 2-18'!$A$2:$P$98,3,FALSE)),"",VLOOKUP(B:B,'Shared Sites 2-18'!$A$2:$P$98,3,FALSE))</f>
        <v/>
      </c>
      <c r="U304" s="17" t="str">
        <f>IF(ISERROR(VLOOKUP(B:B,'Shared Sites 2-18'!$A$2:$P$98,4,FALSE)),"",VLOOKUP(B:B,'Shared Sites 2-18'!$A$2:$P$98,4,FALSE))</f>
        <v/>
      </c>
      <c r="V304" s="17" t="str">
        <f>IF(ISERROR(VLOOKUP(B:B,'Shared Sites 2-18'!$A$2:$P$98,5,FALSE)),"",VLOOKUP(B:B,'Shared Sites 2-18'!$A$2:$P$98,5,FALSE))</f>
        <v/>
      </c>
      <c r="W304" s="17" t="str">
        <f>IF(ISERROR(VLOOKUP(B:B,'Shared Sites 2-18'!$A$2:$P$98,15,FALSE)),"",VLOOKUP(B:B,'Shared Sites 2-18'!$A$2:$P$98,15,FALSE))</f>
        <v/>
      </c>
      <c r="Y304" s="17" t="str">
        <f>IF(S304="Elem","6034",IF(S304="Middle","9654",IF(S304="Senior","12068","")))</f>
        <v>6034</v>
      </c>
      <c r="Z304" s="17">
        <v>6034</v>
      </c>
      <c r="AA304" s="402"/>
      <c r="AB304" s="420"/>
    </row>
    <row r="305" spans="1:29" ht="14.65" customHeight="1" x14ac:dyDescent="0.25">
      <c r="A305" s="420">
        <v>5240</v>
      </c>
      <c r="B305" s="420" t="s">
        <v>824</v>
      </c>
      <c r="C305" s="420" t="s">
        <v>825</v>
      </c>
      <c r="D305" s="420" t="s">
        <v>74</v>
      </c>
      <c r="E305" s="420" t="s">
        <v>50</v>
      </c>
      <c r="F305" s="399" t="s">
        <v>46</v>
      </c>
      <c r="G305" s="399" t="s">
        <v>46</v>
      </c>
      <c r="H305" s="399" t="s">
        <v>51</v>
      </c>
      <c r="I305" s="399" t="s">
        <v>51</v>
      </c>
      <c r="J305" s="399">
        <v>0</v>
      </c>
      <c r="K305" s="399">
        <v>1</v>
      </c>
      <c r="L305" s="399">
        <v>0</v>
      </c>
      <c r="M305" s="399">
        <v>0</v>
      </c>
      <c r="N305" s="399">
        <v>0</v>
      </c>
      <c r="O305" s="399">
        <v>0</v>
      </c>
      <c r="P305" s="421">
        <v>219</v>
      </c>
      <c r="Q305" s="421">
        <v>220</v>
      </c>
      <c r="R305" s="421">
        <v>220</v>
      </c>
      <c r="S305" s="399" t="s">
        <v>20</v>
      </c>
      <c r="T305" s="399">
        <f>IF(ISERROR(VLOOKUP(B:B,'Shared Sites 2-18'!$A$2:$P$98,3,FALSE)),"",VLOOKUP(B:B,'Shared Sites 2-18'!$A$2:$P$98,3,FALSE))</f>
        <v>6</v>
      </c>
      <c r="U305" s="399" t="str">
        <f>IF(ISERROR(VLOOKUP(B:B,'Shared Sites 2-18'!$A$2:$P$98,4,FALSE)),"",VLOOKUP(B:B,'Shared Sites 2-18'!$A$2:$P$98,4,FALSE))</f>
        <v>1760939</v>
      </c>
      <c r="V305" s="399" t="str">
        <f>IF(ISERROR(VLOOKUP(B:B,'Shared Sites 2-18'!$A$2:$P$98,5,FALSE)),"",VLOOKUP(B:B,'Shared Sites 2-18'!$A$2:$P$98,5,FALSE))</f>
        <v>Westchester Shared C</v>
      </c>
      <c r="W305" s="399">
        <f>IF(ISERROR(VLOOKUP(B:B,'Shared Sites 2-18'!$A$2:$P$98,15,FALSE)),"",VLOOKUP(B:B,'Shared Sites 2-18'!$A$2:$P$98,15,FALSE))</f>
        <v>0.18240000000000001</v>
      </c>
      <c r="X305" s="399">
        <v>12068</v>
      </c>
      <c r="Y305" s="399">
        <f>ROUND(W305*X305,0)</f>
        <v>2201</v>
      </c>
      <c r="Z305" s="399">
        <v>2201</v>
      </c>
      <c r="AA305" s="402"/>
      <c r="AB305" s="420"/>
      <c r="AC305" s="420"/>
    </row>
    <row r="306" spans="1:29" ht="14.65" customHeight="1" x14ac:dyDescent="0.25">
      <c r="A306" s="16">
        <v>5247</v>
      </c>
      <c r="B306" s="16" t="s">
        <v>515</v>
      </c>
      <c r="C306" s="16" t="s">
        <v>1554</v>
      </c>
      <c r="D306" s="16" t="s">
        <v>55</v>
      </c>
      <c r="E306" s="16" t="s">
        <v>50</v>
      </c>
      <c r="F306" s="17" t="s">
        <v>46</v>
      </c>
      <c r="G306" s="17" t="s">
        <v>46</v>
      </c>
      <c r="H306" s="17" t="s">
        <v>6</v>
      </c>
      <c r="I306" s="17" t="s">
        <v>6</v>
      </c>
      <c r="J306" s="17">
        <v>34</v>
      </c>
      <c r="K306" s="17">
        <v>0</v>
      </c>
      <c r="L306" s="17">
        <v>0</v>
      </c>
      <c r="M306" s="17">
        <v>0</v>
      </c>
      <c r="N306" s="17">
        <v>0</v>
      </c>
      <c r="O306" s="17">
        <v>21</v>
      </c>
      <c r="P306" s="23">
        <v>451</v>
      </c>
      <c r="Q306" s="23">
        <v>485</v>
      </c>
      <c r="R306" s="23">
        <v>506</v>
      </c>
      <c r="S306" s="17" t="s">
        <v>19</v>
      </c>
      <c r="T306" s="17" t="str">
        <f>IF(ISERROR(VLOOKUP(B:B,'Shared Sites 2-18'!$A$2:$P$98,3,FALSE)),"",VLOOKUP(B:B,'Shared Sites 2-18'!$A$2:$P$98,3,FALSE))</f>
        <v/>
      </c>
      <c r="U306" s="17" t="str">
        <f>IF(ISERROR(VLOOKUP(B:B,'Shared Sites 2-18'!$A$2:$P$98,4,FALSE)),"",VLOOKUP(B:B,'Shared Sites 2-18'!$A$2:$P$98,4,FALSE))</f>
        <v/>
      </c>
      <c r="V306" s="17" t="str">
        <f>IF(ISERROR(VLOOKUP(B:B,'Shared Sites 2-18'!$A$2:$P$98,5,FALSE)),"",VLOOKUP(B:B,'Shared Sites 2-18'!$A$2:$P$98,5,FALSE))</f>
        <v/>
      </c>
      <c r="W306" s="17" t="str">
        <f>IF(ISERROR(VLOOKUP(B:B,'Shared Sites 2-18'!$A$2:$P$98,15,FALSE)),"",VLOOKUP(B:B,'Shared Sites 2-18'!$A$2:$P$98,15,FALSE))</f>
        <v/>
      </c>
      <c r="Y306" s="17" t="str">
        <f t="shared" ref="Y306:Y337" si="6">IF(S306="Elem","6034",IF(S306="Middle","9654",IF(S306="Senior","12068","")))</f>
        <v>6034</v>
      </c>
      <c r="Z306" s="17">
        <v>6034</v>
      </c>
      <c r="AA306" s="402"/>
      <c r="AB306" s="420"/>
    </row>
    <row r="307" spans="1:29" ht="14.65" customHeight="1" x14ac:dyDescent="0.25">
      <c r="A307" s="16">
        <v>5288</v>
      </c>
      <c r="B307" s="16" t="s">
        <v>516</v>
      </c>
      <c r="C307" s="16" t="s">
        <v>1555</v>
      </c>
      <c r="D307" s="16" t="s">
        <v>55</v>
      </c>
      <c r="E307" s="16" t="s">
        <v>80</v>
      </c>
      <c r="F307" s="17" t="s">
        <v>46</v>
      </c>
      <c r="G307" s="17" t="s">
        <v>46</v>
      </c>
      <c r="H307" s="17" t="s">
        <v>6</v>
      </c>
      <c r="I307" s="17" t="s">
        <v>6</v>
      </c>
      <c r="J307" s="17">
        <v>20</v>
      </c>
      <c r="K307" s="17">
        <v>0</v>
      </c>
      <c r="L307" s="17">
        <v>0</v>
      </c>
      <c r="M307" s="17">
        <v>3</v>
      </c>
      <c r="N307" s="17">
        <v>0</v>
      </c>
      <c r="O307" s="17">
        <v>0</v>
      </c>
      <c r="P307" s="23">
        <v>372</v>
      </c>
      <c r="Q307" s="23">
        <v>392</v>
      </c>
      <c r="R307" s="23">
        <v>395</v>
      </c>
      <c r="S307" s="17" t="s">
        <v>19</v>
      </c>
      <c r="T307" s="17" t="str">
        <f>IF(ISERROR(VLOOKUP(B:B,'Shared Sites 2-18'!$A$2:$P$98,3,FALSE)),"",VLOOKUP(B:B,'Shared Sites 2-18'!$A$2:$P$98,3,FALSE))</f>
        <v/>
      </c>
      <c r="U307" s="17" t="str">
        <f>IF(ISERROR(VLOOKUP(B:B,'Shared Sites 2-18'!$A$2:$P$98,4,FALSE)),"",VLOOKUP(B:B,'Shared Sites 2-18'!$A$2:$P$98,4,FALSE))</f>
        <v/>
      </c>
      <c r="V307" s="17" t="str">
        <f>IF(ISERROR(VLOOKUP(B:B,'Shared Sites 2-18'!$A$2:$P$98,5,FALSE)),"",VLOOKUP(B:B,'Shared Sites 2-18'!$A$2:$P$98,5,FALSE))</f>
        <v/>
      </c>
      <c r="W307" s="17" t="str">
        <f>IF(ISERROR(VLOOKUP(B:B,'Shared Sites 2-18'!$A$2:$P$98,15,FALSE)),"",VLOOKUP(B:B,'Shared Sites 2-18'!$A$2:$P$98,15,FALSE))</f>
        <v/>
      </c>
      <c r="Y307" s="17" t="str">
        <f t="shared" si="6"/>
        <v>6034</v>
      </c>
      <c r="Z307" s="17">
        <v>6034</v>
      </c>
      <c r="AA307" s="402"/>
      <c r="AB307" s="420"/>
    </row>
    <row r="308" spans="1:29" ht="14.65" customHeight="1" x14ac:dyDescent="0.25">
      <c r="A308" s="16">
        <v>5301</v>
      </c>
      <c r="B308" s="16" t="s">
        <v>517</v>
      </c>
      <c r="C308" s="16" t="s">
        <v>1556</v>
      </c>
      <c r="D308" s="16" t="s">
        <v>55</v>
      </c>
      <c r="E308" s="16" t="s">
        <v>50</v>
      </c>
      <c r="F308" s="17" t="s">
        <v>46</v>
      </c>
      <c r="G308" s="17" t="s">
        <v>46</v>
      </c>
      <c r="H308" s="17" t="s">
        <v>52</v>
      </c>
      <c r="I308" s="17" t="s">
        <v>52</v>
      </c>
      <c r="J308" s="17">
        <v>47</v>
      </c>
      <c r="K308" s="17">
        <v>0</v>
      </c>
      <c r="L308" s="17">
        <v>0</v>
      </c>
      <c r="M308" s="17">
        <v>0</v>
      </c>
      <c r="N308" s="17">
        <v>0</v>
      </c>
      <c r="O308" s="17">
        <v>0</v>
      </c>
      <c r="P308" s="23">
        <v>837</v>
      </c>
      <c r="Q308" s="23">
        <v>884</v>
      </c>
      <c r="R308" s="23">
        <v>884</v>
      </c>
      <c r="S308" s="17" t="s">
        <v>19</v>
      </c>
      <c r="T308" s="17" t="str">
        <f>IF(ISERROR(VLOOKUP(B:B,'Shared Sites 2-18'!$A$2:$P$98,3,FALSE)),"",VLOOKUP(B:B,'Shared Sites 2-18'!$A$2:$P$98,3,FALSE))</f>
        <v/>
      </c>
      <c r="U308" s="17" t="str">
        <f>IF(ISERROR(VLOOKUP(B:B,'Shared Sites 2-18'!$A$2:$P$98,4,FALSE)),"",VLOOKUP(B:B,'Shared Sites 2-18'!$A$2:$P$98,4,FALSE))</f>
        <v/>
      </c>
      <c r="V308" s="17" t="str">
        <f>IF(ISERROR(VLOOKUP(B:B,'Shared Sites 2-18'!$A$2:$P$98,5,FALSE)),"",VLOOKUP(B:B,'Shared Sites 2-18'!$A$2:$P$98,5,FALSE))</f>
        <v/>
      </c>
      <c r="W308" s="17" t="str">
        <f>IF(ISERROR(VLOOKUP(B:B,'Shared Sites 2-18'!$A$2:$P$98,15,FALSE)),"",VLOOKUP(B:B,'Shared Sites 2-18'!$A$2:$P$98,15,FALSE))</f>
        <v/>
      </c>
      <c r="Y308" s="17" t="str">
        <f t="shared" si="6"/>
        <v>6034</v>
      </c>
      <c r="Z308" s="17">
        <v>6034</v>
      </c>
      <c r="AA308" s="402"/>
      <c r="AB308" s="420"/>
    </row>
    <row r="309" spans="1:29" ht="14.65" customHeight="1" x14ac:dyDescent="0.25">
      <c r="A309" s="16">
        <v>5302</v>
      </c>
      <c r="B309" s="16" t="s">
        <v>518</v>
      </c>
      <c r="C309" s="16" t="s">
        <v>1557</v>
      </c>
      <c r="D309" s="16" t="s">
        <v>141</v>
      </c>
      <c r="E309" s="16" t="s">
        <v>50</v>
      </c>
      <c r="F309" s="17" t="s">
        <v>46</v>
      </c>
      <c r="G309" s="17" t="s">
        <v>46</v>
      </c>
      <c r="H309" s="17" t="s">
        <v>52</v>
      </c>
      <c r="I309" s="17" t="s">
        <v>52</v>
      </c>
      <c r="J309" s="17">
        <v>0</v>
      </c>
      <c r="K309" s="17">
        <v>0</v>
      </c>
      <c r="L309" s="17">
        <v>0</v>
      </c>
      <c r="M309" s="17">
        <v>0</v>
      </c>
      <c r="N309" s="17">
        <v>42</v>
      </c>
      <c r="O309" s="17">
        <v>47</v>
      </c>
      <c r="P309" s="23">
        <v>225</v>
      </c>
      <c r="Q309" s="23">
        <v>225</v>
      </c>
      <c r="R309" s="23">
        <v>314</v>
      </c>
      <c r="S309" s="17" t="s">
        <v>19</v>
      </c>
      <c r="T309" s="17" t="str">
        <f>IF(ISERROR(VLOOKUP(B:B,'Shared Sites 2-18'!$A$2:$P$98,3,FALSE)),"",VLOOKUP(B:B,'Shared Sites 2-18'!$A$2:$P$98,3,FALSE))</f>
        <v/>
      </c>
      <c r="U309" s="17" t="str">
        <f>IF(ISERROR(VLOOKUP(B:B,'Shared Sites 2-18'!$A$2:$P$98,4,FALSE)),"",VLOOKUP(B:B,'Shared Sites 2-18'!$A$2:$P$98,4,FALSE))</f>
        <v/>
      </c>
      <c r="V309" s="17" t="str">
        <f>IF(ISERROR(VLOOKUP(B:B,'Shared Sites 2-18'!$A$2:$P$98,5,FALSE)),"",VLOOKUP(B:B,'Shared Sites 2-18'!$A$2:$P$98,5,FALSE))</f>
        <v/>
      </c>
      <c r="W309" s="17" t="str">
        <f>IF(ISERROR(VLOOKUP(B:B,'Shared Sites 2-18'!$A$2:$P$98,15,FALSE)),"",VLOOKUP(B:B,'Shared Sites 2-18'!$A$2:$P$98,15,FALSE))</f>
        <v/>
      </c>
      <c r="Y309" s="17" t="str">
        <f t="shared" si="6"/>
        <v>6034</v>
      </c>
      <c r="Z309" s="17">
        <v>6034</v>
      </c>
      <c r="AA309" s="402"/>
      <c r="AB309" s="420"/>
    </row>
    <row r="310" spans="1:29" ht="14.65" customHeight="1" x14ac:dyDescent="0.25">
      <c r="A310" s="16">
        <v>5315</v>
      </c>
      <c r="B310" s="16" t="s">
        <v>519</v>
      </c>
      <c r="C310" s="16" t="s">
        <v>1558</v>
      </c>
      <c r="D310" s="16" t="s">
        <v>55</v>
      </c>
      <c r="E310" s="16" t="s">
        <v>50</v>
      </c>
      <c r="F310" s="17" t="s">
        <v>46</v>
      </c>
      <c r="G310" s="17" t="s">
        <v>46</v>
      </c>
      <c r="H310" s="17" t="s">
        <v>52</v>
      </c>
      <c r="I310" s="17" t="s">
        <v>52</v>
      </c>
      <c r="J310" s="17">
        <v>42</v>
      </c>
      <c r="K310" s="17">
        <v>0</v>
      </c>
      <c r="L310" s="17">
        <v>0</v>
      </c>
      <c r="M310" s="17">
        <v>0</v>
      </c>
      <c r="N310" s="17">
        <v>0</v>
      </c>
      <c r="O310" s="17">
        <v>0</v>
      </c>
      <c r="P310" s="23">
        <v>945</v>
      </c>
      <c r="Q310" s="23">
        <v>987</v>
      </c>
      <c r="R310" s="23">
        <v>987</v>
      </c>
      <c r="S310" s="17" t="s">
        <v>19</v>
      </c>
      <c r="T310" s="17" t="str">
        <f>IF(ISERROR(VLOOKUP(B:B,'Shared Sites 2-18'!$A$2:$P$98,3,FALSE)),"",VLOOKUP(B:B,'Shared Sites 2-18'!$A$2:$P$98,3,FALSE))</f>
        <v/>
      </c>
      <c r="U310" s="17" t="str">
        <f>IF(ISERROR(VLOOKUP(B:B,'Shared Sites 2-18'!$A$2:$P$98,4,FALSE)),"",VLOOKUP(B:B,'Shared Sites 2-18'!$A$2:$P$98,4,FALSE))</f>
        <v/>
      </c>
      <c r="V310" s="17" t="str">
        <f>IF(ISERROR(VLOOKUP(B:B,'Shared Sites 2-18'!$A$2:$P$98,5,FALSE)),"",VLOOKUP(B:B,'Shared Sites 2-18'!$A$2:$P$98,5,FALSE))</f>
        <v/>
      </c>
      <c r="W310" s="17" t="str">
        <f>IF(ISERROR(VLOOKUP(B:B,'Shared Sites 2-18'!$A$2:$P$98,15,FALSE)),"",VLOOKUP(B:B,'Shared Sites 2-18'!$A$2:$P$98,15,FALSE))</f>
        <v/>
      </c>
      <c r="Y310" s="17" t="str">
        <f t="shared" si="6"/>
        <v>6034</v>
      </c>
      <c r="Z310" s="17">
        <v>6034</v>
      </c>
      <c r="AA310" s="402"/>
      <c r="AB310" s="420"/>
    </row>
    <row r="311" spans="1:29" ht="14.65" customHeight="1" x14ac:dyDescent="0.25">
      <c r="A311" s="16">
        <v>5321</v>
      </c>
      <c r="B311" s="16" t="s">
        <v>520</v>
      </c>
      <c r="C311" s="16" t="s">
        <v>521</v>
      </c>
      <c r="D311" s="16" t="s">
        <v>55</v>
      </c>
      <c r="E311" s="16" t="s">
        <v>50</v>
      </c>
      <c r="F311" s="17" t="s">
        <v>46</v>
      </c>
      <c r="G311" s="17" t="s">
        <v>46</v>
      </c>
      <c r="H311" s="17" t="s">
        <v>48</v>
      </c>
      <c r="I311" s="17" t="s">
        <v>48</v>
      </c>
      <c r="J311" s="17">
        <v>28</v>
      </c>
      <c r="K311" s="17">
        <v>0</v>
      </c>
      <c r="L311" s="17">
        <v>0</v>
      </c>
      <c r="M311" s="17">
        <v>5</v>
      </c>
      <c r="N311" s="17">
        <v>0</v>
      </c>
      <c r="O311" s="17">
        <v>24</v>
      </c>
      <c r="P311" s="23">
        <v>661</v>
      </c>
      <c r="Q311" s="23">
        <v>689</v>
      </c>
      <c r="R311" s="23">
        <v>718</v>
      </c>
      <c r="S311" s="17" t="s">
        <v>19</v>
      </c>
      <c r="T311" s="17" t="str">
        <f>IF(ISERROR(VLOOKUP(B:B,'Shared Sites 2-18'!$A$2:$P$98,3,FALSE)),"",VLOOKUP(B:B,'Shared Sites 2-18'!$A$2:$P$98,3,FALSE))</f>
        <v/>
      </c>
      <c r="U311" s="17" t="str">
        <f>IF(ISERROR(VLOOKUP(B:B,'Shared Sites 2-18'!$A$2:$P$98,4,FALSE)),"",VLOOKUP(B:B,'Shared Sites 2-18'!$A$2:$P$98,4,FALSE))</f>
        <v/>
      </c>
      <c r="V311" s="17" t="str">
        <f>IF(ISERROR(VLOOKUP(B:B,'Shared Sites 2-18'!$A$2:$P$98,5,FALSE)),"",VLOOKUP(B:B,'Shared Sites 2-18'!$A$2:$P$98,5,FALSE))</f>
        <v/>
      </c>
      <c r="W311" s="17" t="str">
        <f>IF(ISERROR(VLOOKUP(B:B,'Shared Sites 2-18'!$A$2:$P$98,15,FALSE)),"",VLOOKUP(B:B,'Shared Sites 2-18'!$A$2:$P$98,15,FALSE))</f>
        <v/>
      </c>
      <c r="Y311" s="17" t="str">
        <f t="shared" si="6"/>
        <v>6034</v>
      </c>
      <c r="Z311" s="17">
        <v>6034</v>
      </c>
      <c r="AA311" s="402"/>
      <c r="AB311" s="420"/>
    </row>
    <row r="312" spans="1:29" ht="14.65" customHeight="1" x14ac:dyDescent="0.25">
      <c r="A312" s="16">
        <v>5329</v>
      </c>
      <c r="B312" s="16" t="s">
        <v>522</v>
      </c>
      <c r="C312" s="16" t="s">
        <v>523</v>
      </c>
      <c r="D312" s="16" t="s">
        <v>55</v>
      </c>
      <c r="E312" s="16" t="s">
        <v>50</v>
      </c>
      <c r="F312" s="17" t="s">
        <v>46</v>
      </c>
      <c r="G312" s="17" t="s">
        <v>46</v>
      </c>
      <c r="H312" s="17" t="s">
        <v>48</v>
      </c>
      <c r="I312" s="17" t="s">
        <v>48</v>
      </c>
      <c r="J312" s="17">
        <v>25</v>
      </c>
      <c r="K312" s="17">
        <v>0</v>
      </c>
      <c r="L312" s="17">
        <v>0</v>
      </c>
      <c r="M312" s="17">
        <v>23</v>
      </c>
      <c r="N312" s="17">
        <v>0</v>
      </c>
      <c r="O312" s="17">
        <v>18</v>
      </c>
      <c r="P312" s="23">
        <v>665</v>
      </c>
      <c r="Q312" s="23">
        <v>690</v>
      </c>
      <c r="R312" s="23">
        <v>731</v>
      </c>
      <c r="S312" s="17" t="s">
        <v>19</v>
      </c>
      <c r="T312" s="17" t="str">
        <f>IF(ISERROR(VLOOKUP(B:B,'Shared Sites 2-18'!$A$2:$P$98,3,FALSE)),"",VLOOKUP(B:B,'Shared Sites 2-18'!$A$2:$P$98,3,FALSE))</f>
        <v/>
      </c>
      <c r="U312" s="17" t="str">
        <f>IF(ISERROR(VLOOKUP(B:B,'Shared Sites 2-18'!$A$2:$P$98,4,FALSE)),"",VLOOKUP(B:B,'Shared Sites 2-18'!$A$2:$P$98,4,FALSE))</f>
        <v/>
      </c>
      <c r="V312" s="17" t="str">
        <f>IF(ISERROR(VLOOKUP(B:B,'Shared Sites 2-18'!$A$2:$P$98,5,FALSE)),"",VLOOKUP(B:B,'Shared Sites 2-18'!$A$2:$P$98,5,FALSE))</f>
        <v/>
      </c>
      <c r="W312" s="17" t="str">
        <f>IF(ISERROR(VLOOKUP(B:B,'Shared Sites 2-18'!$A$2:$P$98,15,FALSE)),"",VLOOKUP(B:B,'Shared Sites 2-18'!$A$2:$P$98,15,FALSE))</f>
        <v/>
      </c>
      <c r="Y312" s="17" t="str">
        <f t="shared" si="6"/>
        <v>6034</v>
      </c>
      <c r="Z312" s="17">
        <v>6034</v>
      </c>
      <c r="AA312" s="402"/>
      <c r="AB312" s="420"/>
    </row>
    <row r="313" spans="1:29" ht="14.65" customHeight="1" x14ac:dyDescent="0.25">
      <c r="A313" s="16">
        <v>5342</v>
      </c>
      <c r="B313" s="16" t="s">
        <v>524</v>
      </c>
      <c r="C313" s="16" t="s">
        <v>525</v>
      </c>
      <c r="D313" s="16" t="s">
        <v>55</v>
      </c>
      <c r="E313" s="16" t="s">
        <v>80</v>
      </c>
      <c r="F313" s="17" t="s">
        <v>46</v>
      </c>
      <c r="G313" s="17" t="s">
        <v>46</v>
      </c>
      <c r="H313" s="17" t="s">
        <v>49</v>
      </c>
      <c r="I313" s="17" t="s">
        <v>49</v>
      </c>
      <c r="J313" s="17">
        <v>18</v>
      </c>
      <c r="K313" s="17">
        <v>0</v>
      </c>
      <c r="L313" s="17">
        <v>0</v>
      </c>
      <c r="M313" s="17">
        <v>13</v>
      </c>
      <c r="N313" s="17">
        <v>0</v>
      </c>
      <c r="O313" s="17">
        <v>0</v>
      </c>
      <c r="P313" s="23">
        <v>676</v>
      </c>
      <c r="Q313" s="23">
        <v>694</v>
      </c>
      <c r="R313" s="23">
        <v>707</v>
      </c>
      <c r="S313" s="17" t="s">
        <v>19</v>
      </c>
      <c r="T313" s="17" t="str">
        <f>IF(ISERROR(VLOOKUP(B:B,'Shared Sites 2-18'!$A$2:$P$98,3,FALSE)),"",VLOOKUP(B:B,'Shared Sites 2-18'!$A$2:$P$98,3,FALSE))</f>
        <v/>
      </c>
      <c r="U313" s="17" t="str">
        <f>IF(ISERROR(VLOOKUP(B:B,'Shared Sites 2-18'!$A$2:$P$98,4,FALSE)),"",VLOOKUP(B:B,'Shared Sites 2-18'!$A$2:$P$98,4,FALSE))</f>
        <v/>
      </c>
      <c r="V313" s="17" t="str">
        <f>IF(ISERROR(VLOOKUP(B:B,'Shared Sites 2-18'!$A$2:$P$98,5,FALSE)),"",VLOOKUP(B:B,'Shared Sites 2-18'!$A$2:$P$98,5,FALSE))</f>
        <v/>
      </c>
      <c r="W313" s="17" t="str">
        <f>IF(ISERROR(VLOOKUP(B:B,'Shared Sites 2-18'!$A$2:$P$98,15,FALSE)),"",VLOOKUP(B:B,'Shared Sites 2-18'!$A$2:$P$98,15,FALSE))</f>
        <v/>
      </c>
      <c r="Y313" s="17" t="str">
        <f t="shared" si="6"/>
        <v>6034</v>
      </c>
      <c r="Z313" s="17">
        <v>6034</v>
      </c>
      <c r="AA313" s="402"/>
      <c r="AB313" s="420"/>
    </row>
    <row r="314" spans="1:29" ht="14.65" customHeight="1" x14ac:dyDescent="0.25">
      <c r="A314" s="16">
        <v>5384</v>
      </c>
      <c r="B314" s="16" t="s">
        <v>526</v>
      </c>
      <c r="C314" s="16" t="s">
        <v>527</v>
      </c>
      <c r="D314" s="16" t="s">
        <v>55</v>
      </c>
      <c r="E314" s="16" t="s">
        <v>50</v>
      </c>
      <c r="F314" s="17" t="s">
        <v>46</v>
      </c>
      <c r="G314" s="17" t="s">
        <v>46</v>
      </c>
      <c r="H314" s="17" t="s">
        <v>6</v>
      </c>
      <c r="I314" s="17" t="s">
        <v>6</v>
      </c>
      <c r="J314" s="17">
        <v>23</v>
      </c>
      <c r="K314" s="17">
        <v>0</v>
      </c>
      <c r="L314" s="17">
        <v>0</v>
      </c>
      <c r="M314" s="17">
        <v>0</v>
      </c>
      <c r="N314" s="17">
        <v>0</v>
      </c>
      <c r="O314" s="17">
        <v>14</v>
      </c>
      <c r="P314" s="23">
        <v>312</v>
      </c>
      <c r="Q314" s="23">
        <v>335</v>
      </c>
      <c r="R314" s="23">
        <v>349</v>
      </c>
      <c r="S314" s="17" t="s">
        <v>19</v>
      </c>
      <c r="T314" s="17" t="str">
        <f>IF(ISERROR(VLOOKUP(B:B,'Shared Sites 2-18'!$A$2:$P$98,3,FALSE)),"",VLOOKUP(B:B,'Shared Sites 2-18'!$A$2:$P$98,3,FALSE))</f>
        <v/>
      </c>
      <c r="U314" s="17" t="str">
        <f>IF(ISERROR(VLOOKUP(B:B,'Shared Sites 2-18'!$A$2:$P$98,4,FALSE)),"",VLOOKUP(B:B,'Shared Sites 2-18'!$A$2:$P$98,4,FALSE))</f>
        <v/>
      </c>
      <c r="V314" s="17" t="str">
        <f>IF(ISERROR(VLOOKUP(B:B,'Shared Sites 2-18'!$A$2:$P$98,5,FALSE)),"",VLOOKUP(B:B,'Shared Sites 2-18'!$A$2:$P$98,5,FALSE))</f>
        <v/>
      </c>
      <c r="W314" s="17" t="str">
        <f>IF(ISERROR(VLOOKUP(B:B,'Shared Sites 2-18'!$A$2:$P$98,15,FALSE)),"",VLOOKUP(B:B,'Shared Sites 2-18'!$A$2:$P$98,15,FALSE))</f>
        <v/>
      </c>
      <c r="Y314" s="17" t="str">
        <f t="shared" si="6"/>
        <v>6034</v>
      </c>
      <c r="Z314" s="17">
        <v>6034</v>
      </c>
      <c r="AA314" s="402"/>
      <c r="AB314" s="420"/>
    </row>
    <row r="315" spans="1:29" ht="14.65" customHeight="1" x14ac:dyDescent="0.25">
      <c r="A315" s="16">
        <v>5385</v>
      </c>
      <c r="B315" s="16" t="s">
        <v>528</v>
      </c>
      <c r="C315" s="16" t="s">
        <v>529</v>
      </c>
      <c r="D315" s="16" t="s">
        <v>141</v>
      </c>
      <c r="E315" s="16" t="s">
        <v>50</v>
      </c>
      <c r="F315" s="17" t="s">
        <v>46</v>
      </c>
      <c r="G315" s="17" t="s">
        <v>46</v>
      </c>
      <c r="H315" s="17" t="s">
        <v>6</v>
      </c>
      <c r="I315" s="17" t="s">
        <v>6</v>
      </c>
      <c r="J315" s="17">
        <v>9</v>
      </c>
      <c r="K315" s="17">
        <v>0</v>
      </c>
      <c r="L315" s="17">
        <v>0</v>
      </c>
      <c r="M315" s="17">
        <v>0</v>
      </c>
      <c r="N315" s="17">
        <v>0</v>
      </c>
      <c r="O315" s="17">
        <v>0</v>
      </c>
      <c r="P315" s="23">
        <v>198</v>
      </c>
      <c r="Q315" s="23">
        <v>207</v>
      </c>
      <c r="R315" s="23">
        <v>207</v>
      </c>
      <c r="S315" s="17" t="s">
        <v>19</v>
      </c>
      <c r="T315" s="17" t="str">
        <f>IF(ISERROR(VLOOKUP(B:B,'Shared Sites 2-18'!$A$2:$P$98,3,FALSE)),"",VLOOKUP(B:B,'Shared Sites 2-18'!$A$2:$P$98,3,FALSE))</f>
        <v/>
      </c>
      <c r="U315" s="17" t="str">
        <f>IF(ISERROR(VLOOKUP(B:B,'Shared Sites 2-18'!$A$2:$P$98,4,FALSE)),"",VLOOKUP(B:B,'Shared Sites 2-18'!$A$2:$P$98,4,FALSE))</f>
        <v/>
      </c>
      <c r="V315" s="17" t="str">
        <f>IF(ISERROR(VLOOKUP(B:B,'Shared Sites 2-18'!$A$2:$P$98,5,FALSE)),"",VLOOKUP(B:B,'Shared Sites 2-18'!$A$2:$P$98,5,FALSE))</f>
        <v/>
      </c>
      <c r="W315" s="17" t="str">
        <f>IF(ISERROR(VLOOKUP(B:B,'Shared Sites 2-18'!$A$2:$P$98,15,FALSE)),"",VLOOKUP(B:B,'Shared Sites 2-18'!$A$2:$P$98,15,FALSE))</f>
        <v/>
      </c>
      <c r="Y315" s="17" t="str">
        <f t="shared" si="6"/>
        <v>6034</v>
      </c>
      <c r="Z315" s="17">
        <v>6034</v>
      </c>
      <c r="AA315" s="402"/>
      <c r="AB315" s="420"/>
    </row>
    <row r="316" spans="1:29" ht="14.65" customHeight="1" x14ac:dyDescent="0.25">
      <c r="A316" s="16">
        <v>5397</v>
      </c>
      <c r="B316" s="16" t="s">
        <v>530</v>
      </c>
      <c r="C316" s="16" t="s">
        <v>531</v>
      </c>
      <c r="D316" s="16" t="s">
        <v>55</v>
      </c>
      <c r="E316" s="16" t="s">
        <v>50</v>
      </c>
      <c r="F316" s="17" t="s">
        <v>46</v>
      </c>
      <c r="G316" s="17" t="s">
        <v>46</v>
      </c>
      <c r="H316" s="17" t="s">
        <v>49</v>
      </c>
      <c r="I316" s="17" t="s">
        <v>49</v>
      </c>
      <c r="J316" s="17">
        <v>32</v>
      </c>
      <c r="K316" s="17">
        <v>0</v>
      </c>
      <c r="L316" s="17">
        <v>0</v>
      </c>
      <c r="M316" s="17">
        <v>0</v>
      </c>
      <c r="N316" s="17">
        <v>0</v>
      </c>
      <c r="O316" s="17">
        <v>24</v>
      </c>
      <c r="P316" s="23">
        <v>491</v>
      </c>
      <c r="Q316" s="23">
        <v>523</v>
      </c>
      <c r="R316" s="23">
        <v>547</v>
      </c>
      <c r="S316" s="17" t="s">
        <v>19</v>
      </c>
      <c r="T316" s="17" t="str">
        <f>IF(ISERROR(VLOOKUP(B:B,'Shared Sites 2-18'!$A$2:$P$98,3,FALSE)),"",VLOOKUP(B:B,'Shared Sites 2-18'!$A$2:$P$98,3,FALSE))</f>
        <v/>
      </c>
      <c r="U316" s="17" t="str">
        <f>IF(ISERROR(VLOOKUP(B:B,'Shared Sites 2-18'!$A$2:$P$98,4,FALSE)),"",VLOOKUP(B:B,'Shared Sites 2-18'!$A$2:$P$98,4,FALSE))</f>
        <v/>
      </c>
      <c r="V316" s="17" t="str">
        <f>IF(ISERROR(VLOOKUP(B:B,'Shared Sites 2-18'!$A$2:$P$98,5,FALSE)),"",VLOOKUP(B:B,'Shared Sites 2-18'!$A$2:$P$98,5,FALSE))</f>
        <v/>
      </c>
      <c r="W316" s="17" t="str">
        <f>IF(ISERROR(VLOOKUP(B:B,'Shared Sites 2-18'!$A$2:$P$98,15,FALSE)),"",VLOOKUP(B:B,'Shared Sites 2-18'!$A$2:$P$98,15,FALSE))</f>
        <v/>
      </c>
      <c r="Y316" s="17" t="str">
        <f t="shared" si="6"/>
        <v>6034</v>
      </c>
      <c r="Z316" s="17">
        <v>6034</v>
      </c>
      <c r="AA316" s="402"/>
      <c r="AB316" s="420"/>
    </row>
    <row r="317" spans="1:29" ht="14.65" customHeight="1" x14ac:dyDescent="0.25">
      <c r="A317" s="16">
        <v>5404</v>
      </c>
      <c r="B317" s="16" t="s">
        <v>532</v>
      </c>
      <c r="C317" s="16" t="s">
        <v>533</v>
      </c>
      <c r="D317" s="16" t="s">
        <v>55</v>
      </c>
      <c r="E317" s="16" t="s">
        <v>80</v>
      </c>
      <c r="F317" s="17" t="s">
        <v>46</v>
      </c>
      <c r="G317" s="17" t="s">
        <v>46</v>
      </c>
      <c r="H317" s="17" t="s">
        <v>49</v>
      </c>
      <c r="I317" s="17" t="s">
        <v>49</v>
      </c>
      <c r="J317" s="17">
        <v>0</v>
      </c>
      <c r="K317" s="17">
        <v>0</v>
      </c>
      <c r="L317" s="17">
        <v>0</v>
      </c>
      <c r="M317" s="17">
        <v>0</v>
      </c>
      <c r="N317" s="17">
        <v>0</v>
      </c>
      <c r="O317" s="17">
        <v>0</v>
      </c>
      <c r="P317" s="23">
        <v>372</v>
      </c>
      <c r="Q317" s="23">
        <v>372</v>
      </c>
      <c r="R317" s="23">
        <v>372</v>
      </c>
      <c r="S317" s="17" t="s">
        <v>19</v>
      </c>
      <c r="T317" s="17" t="str">
        <f>IF(ISERROR(VLOOKUP(B:B,'Shared Sites 2-18'!$A$2:$P$98,3,FALSE)),"",VLOOKUP(B:B,'Shared Sites 2-18'!$A$2:$P$98,3,FALSE))</f>
        <v/>
      </c>
      <c r="U317" s="17" t="str">
        <f>IF(ISERROR(VLOOKUP(B:B,'Shared Sites 2-18'!$A$2:$P$98,4,FALSE)),"",VLOOKUP(B:B,'Shared Sites 2-18'!$A$2:$P$98,4,FALSE))</f>
        <v/>
      </c>
      <c r="V317" s="17" t="str">
        <f>IF(ISERROR(VLOOKUP(B:B,'Shared Sites 2-18'!$A$2:$P$98,5,FALSE)),"",VLOOKUP(B:B,'Shared Sites 2-18'!$A$2:$P$98,5,FALSE))</f>
        <v/>
      </c>
      <c r="W317" s="17" t="str">
        <f>IF(ISERROR(VLOOKUP(B:B,'Shared Sites 2-18'!$A$2:$P$98,15,FALSE)),"",VLOOKUP(B:B,'Shared Sites 2-18'!$A$2:$P$98,15,FALSE))</f>
        <v/>
      </c>
      <c r="Y317" s="17" t="str">
        <f t="shared" si="6"/>
        <v>6034</v>
      </c>
      <c r="Z317" s="17">
        <v>6034</v>
      </c>
      <c r="AA317" s="402"/>
      <c r="AB317" s="420"/>
    </row>
    <row r="318" spans="1:29" ht="14.65" customHeight="1" x14ac:dyDescent="0.25">
      <c r="A318" s="16">
        <v>5411</v>
      </c>
      <c r="B318" s="16" t="s">
        <v>534</v>
      </c>
      <c r="C318" s="16" t="s">
        <v>535</v>
      </c>
      <c r="D318" s="16" t="s">
        <v>55</v>
      </c>
      <c r="E318" s="16" t="s">
        <v>80</v>
      </c>
      <c r="F318" s="17" t="s">
        <v>46</v>
      </c>
      <c r="G318" s="17" t="s">
        <v>46</v>
      </c>
      <c r="H318" s="17" t="s">
        <v>6</v>
      </c>
      <c r="I318" s="17" t="s">
        <v>6</v>
      </c>
      <c r="J318" s="17">
        <v>0</v>
      </c>
      <c r="K318" s="17">
        <v>0</v>
      </c>
      <c r="L318" s="17">
        <v>0</v>
      </c>
      <c r="M318" s="17">
        <v>0</v>
      </c>
      <c r="N318" s="17">
        <v>0</v>
      </c>
      <c r="O318" s="17">
        <v>0</v>
      </c>
      <c r="P318" s="23">
        <v>398</v>
      </c>
      <c r="Q318" s="23">
        <v>398</v>
      </c>
      <c r="R318" s="23">
        <v>398</v>
      </c>
      <c r="S318" s="17" t="s">
        <v>19</v>
      </c>
      <c r="T318" s="17" t="str">
        <f>IF(ISERROR(VLOOKUP(B:B,'Shared Sites 2-18'!$A$2:$P$98,3,FALSE)),"",VLOOKUP(B:B,'Shared Sites 2-18'!$A$2:$P$98,3,FALSE))</f>
        <v/>
      </c>
      <c r="U318" s="17" t="str">
        <f>IF(ISERROR(VLOOKUP(B:B,'Shared Sites 2-18'!$A$2:$P$98,4,FALSE)),"",VLOOKUP(B:B,'Shared Sites 2-18'!$A$2:$P$98,4,FALSE))</f>
        <v/>
      </c>
      <c r="V318" s="17" t="str">
        <f>IF(ISERROR(VLOOKUP(B:B,'Shared Sites 2-18'!$A$2:$P$98,5,FALSE)),"",VLOOKUP(B:B,'Shared Sites 2-18'!$A$2:$P$98,5,FALSE))</f>
        <v/>
      </c>
      <c r="W318" s="17" t="str">
        <f>IF(ISERROR(VLOOKUP(B:B,'Shared Sites 2-18'!$A$2:$P$98,15,FALSE)),"",VLOOKUP(B:B,'Shared Sites 2-18'!$A$2:$P$98,15,FALSE))</f>
        <v/>
      </c>
      <c r="Y318" s="17" t="str">
        <f t="shared" si="6"/>
        <v>6034</v>
      </c>
      <c r="Z318" s="17">
        <v>6034</v>
      </c>
      <c r="AA318" s="402"/>
      <c r="AB318" s="420"/>
    </row>
    <row r="319" spans="1:29" ht="14.65" customHeight="1" x14ac:dyDescent="0.25">
      <c r="A319" s="16">
        <v>5425</v>
      </c>
      <c r="B319" s="16" t="s">
        <v>536</v>
      </c>
      <c r="C319" s="16" t="s">
        <v>1559</v>
      </c>
      <c r="D319" s="16" t="s">
        <v>55</v>
      </c>
      <c r="E319" s="16" t="s">
        <v>50</v>
      </c>
      <c r="F319" s="17" t="s">
        <v>46</v>
      </c>
      <c r="G319" s="17" t="s">
        <v>46</v>
      </c>
      <c r="H319" s="17" t="s">
        <v>52</v>
      </c>
      <c r="I319" s="17" t="s">
        <v>52</v>
      </c>
      <c r="J319" s="17">
        <v>24</v>
      </c>
      <c r="K319" s="17">
        <v>0</v>
      </c>
      <c r="L319" s="17">
        <v>0</v>
      </c>
      <c r="M319" s="17">
        <v>4</v>
      </c>
      <c r="N319" s="17">
        <v>0</v>
      </c>
      <c r="O319" s="17">
        <v>20</v>
      </c>
      <c r="P319" s="23">
        <v>397</v>
      </c>
      <c r="Q319" s="23">
        <v>421</v>
      </c>
      <c r="R319" s="23">
        <v>445</v>
      </c>
      <c r="S319" s="17" t="s">
        <v>19</v>
      </c>
      <c r="T319" s="17" t="str">
        <f>IF(ISERROR(VLOOKUP(B:B,'Shared Sites 2-18'!$A$2:$P$98,3,FALSE)),"",VLOOKUP(B:B,'Shared Sites 2-18'!$A$2:$P$98,3,FALSE))</f>
        <v/>
      </c>
      <c r="U319" s="17" t="str">
        <f>IF(ISERROR(VLOOKUP(B:B,'Shared Sites 2-18'!$A$2:$P$98,4,FALSE)),"",VLOOKUP(B:B,'Shared Sites 2-18'!$A$2:$P$98,4,FALSE))</f>
        <v/>
      </c>
      <c r="V319" s="17" t="str">
        <f>IF(ISERROR(VLOOKUP(B:B,'Shared Sites 2-18'!$A$2:$P$98,5,FALSE)),"",VLOOKUP(B:B,'Shared Sites 2-18'!$A$2:$P$98,5,FALSE))</f>
        <v/>
      </c>
      <c r="W319" s="17" t="str">
        <f>IF(ISERROR(VLOOKUP(B:B,'Shared Sites 2-18'!$A$2:$P$98,15,FALSE)),"",VLOOKUP(B:B,'Shared Sites 2-18'!$A$2:$P$98,15,FALSE))</f>
        <v/>
      </c>
      <c r="Y319" s="17" t="str">
        <f t="shared" si="6"/>
        <v>6034</v>
      </c>
      <c r="Z319" s="17">
        <v>6034</v>
      </c>
      <c r="AA319" s="402"/>
      <c r="AB319" s="420"/>
    </row>
    <row r="320" spans="1:29" ht="14.65" customHeight="1" x14ac:dyDescent="0.25">
      <c r="A320" s="16">
        <v>5438</v>
      </c>
      <c r="B320" s="16" t="s">
        <v>537</v>
      </c>
      <c r="C320" s="16" t="s">
        <v>1560</v>
      </c>
      <c r="D320" s="16" t="s">
        <v>55</v>
      </c>
      <c r="E320" s="16" t="s">
        <v>50</v>
      </c>
      <c r="F320" s="17" t="s">
        <v>46</v>
      </c>
      <c r="G320" s="17" t="s">
        <v>46</v>
      </c>
      <c r="H320" s="17" t="s">
        <v>52</v>
      </c>
      <c r="I320" s="17" t="s">
        <v>52</v>
      </c>
      <c r="J320" s="17">
        <v>57</v>
      </c>
      <c r="K320" s="17">
        <v>0</v>
      </c>
      <c r="L320" s="17">
        <v>0</v>
      </c>
      <c r="M320" s="17">
        <v>0</v>
      </c>
      <c r="N320" s="17">
        <v>31</v>
      </c>
      <c r="O320" s="17">
        <v>0</v>
      </c>
      <c r="P320" s="23">
        <v>372</v>
      </c>
      <c r="Q320" s="23">
        <v>429</v>
      </c>
      <c r="R320" s="23">
        <v>460</v>
      </c>
      <c r="S320" s="17" t="s">
        <v>19</v>
      </c>
      <c r="T320" s="17" t="str">
        <f>IF(ISERROR(VLOOKUP(B:B,'Shared Sites 2-18'!$A$2:$P$98,3,FALSE)),"",VLOOKUP(B:B,'Shared Sites 2-18'!$A$2:$P$98,3,FALSE))</f>
        <v/>
      </c>
      <c r="U320" s="17" t="str">
        <f>IF(ISERROR(VLOOKUP(B:B,'Shared Sites 2-18'!$A$2:$P$98,4,FALSE)),"",VLOOKUP(B:B,'Shared Sites 2-18'!$A$2:$P$98,4,FALSE))</f>
        <v/>
      </c>
      <c r="V320" s="17" t="str">
        <f>IF(ISERROR(VLOOKUP(B:B,'Shared Sites 2-18'!$A$2:$P$98,5,FALSE)),"",VLOOKUP(B:B,'Shared Sites 2-18'!$A$2:$P$98,5,FALSE))</f>
        <v/>
      </c>
      <c r="W320" s="17" t="str">
        <f>IF(ISERROR(VLOOKUP(B:B,'Shared Sites 2-18'!$A$2:$P$98,15,FALSE)),"",VLOOKUP(B:B,'Shared Sites 2-18'!$A$2:$P$98,15,FALSE))</f>
        <v/>
      </c>
      <c r="Y320" s="17" t="str">
        <f t="shared" si="6"/>
        <v>6034</v>
      </c>
      <c r="Z320" s="17">
        <v>6034</v>
      </c>
      <c r="AA320" s="402"/>
      <c r="AB320" s="420"/>
    </row>
    <row r="321" spans="1:28" ht="14.65" customHeight="1" x14ac:dyDescent="0.25">
      <c r="A321" s="16">
        <v>5446</v>
      </c>
      <c r="B321" s="16" t="s">
        <v>538</v>
      </c>
      <c r="C321" s="16" t="s">
        <v>1561</v>
      </c>
      <c r="D321" s="16" t="s">
        <v>55</v>
      </c>
      <c r="E321" s="16" t="s">
        <v>50</v>
      </c>
      <c r="F321" s="17" t="s">
        <v>46</v>
      </c>
      <c r="G321" s="17" t="s">
        <v>46</v>
      </c>
      <c r="H321" s="17" t="s">
        <v>47</v>
      </c>
      <c r="I321" s="17" t="s">
        <v>47</v>
      </c>
      <c r="J321" s="17">
        <v>26</v>
      </c>
      <c r="K321" s="17">
        <v>0</v>
      </c>
      <c r="L321" s="17">
        <v>0</v>
      </c>
      <c r="M321" s="17">
        <v>20</v>
      </c>
      <c r="N321" s="17">
        <v>0</v>
      </c>
      <c r="O321" s="17">
        <v>19</v>
      </c>
      <c r="P321" s="23">
        <v>432</v>
      </c>
      <c r="Q321" s="23">
        <v>458</v>
      </c>
      <c r="R321" s="23">
        <v>497</v>
      </c>
      <c r="S321" s="17" t="s">
        <v>19</v>
      </c>
      <c r="T321" s="17" t="str">
        <f>IF(ISERROR(VLOOKUP(B:B,'Shared Sites 2-18'!$A$2:$P$98,3,FALSE)),"",VLOOKUP(B:B,'Shared Sites 2-18'!$A$2:$P$98,3,FALSE))</f>
        <v/>
      </c>
      <c r="U321" s="17" t="str">
        <f>IF(ISERROR(VLOOKUP(B:B,'Shared Sites 2-18'!$A$2:$P$98,4,FALSE)),"",VLOOKUP(B:B,'Shared Sites 2-18'!$A$2:$P$98,4,FALSE))</f>
        <v/>
      </c>
      <c r="V321" s="17" t="str">
        <f>IF(ISERROR(VLOOKUP(B:B,'Shared Sites 2-18'!$A$2:$P$98,5,FALSE)),"",VLOOKUP(B:B,'Shared Sites 2-18'!$A$2:$P$98,5,FALSE))</f>
        <v/>
      </c>
      <c r="W321" s="17" t="str">
        <f>IF(ISERROR(VLOOKUP(B:B,'Shared Sites 2-18'!$A$2:$P$98,15,FALSE)),"",VLOOKUP(B:B,'Shared Sites 2-18'!$A$2:$P$98,15,FALSE))</f>
        <v/>
      </c>
      <c r="Y321" s="17" t="str">
        <f t="shared" si="6"/>
        <v>6034</v>
      </c>
      <c r="Z321" s="17">
        <v>6034</v>
      </c>
      <c r="AA321" s="402"/>
      <c r="AB321" s="420"/>
    </row>
    <row r="322" spans="1:28" ht="14.65" customHeight="1" x14ac:dyDescent="0.25">
      <c r="A322" s="16">
        <v>5452</v>
      </c>
      <c r="B322" s="16" t="s">
        <v>539</v>
      </c>
      <c r="C322" s="16" t="s">
        <v>540</v>
      </c>
      <c r="D322" s="16" t="s">
        <v>55</v>
      </c>
      <c r="E322" s="16" t="s">
        <v>80</v>
      </c>
      <c r="F322" s="17" t="s">
        <v>102</v>
      </c>
      <c r="G322" s="17" t="s">
        <v>46</v>
      </c>
      <c r="H322" s="17" t="s">
        <v>47</v>
      </c>
      <c r="I322" s="17" t="s">
        <v>47</v>
      </c>
      <c r="J322" s="17">
        <v>12</v>
      </c>
      <c r="K322" s="17">
        <v>0</v>
      </c>
      <c r="L322" s="17">
        <v>0</v>
      </c>
      <c r="M322" s="17">
        <v>0</v>
      </c>
      <c r="N322" s="17">
        <v>40</v>
      </c>
      <c r="O322" s="17">
        <v>0</v>
      </c>
      <c r="P322" s="23">
        <v>503</v>
      </c>
      <c r="Q322" s="23">
        <v>515</v>
      </c>
      <c r="R322" s="23">
        <v>555</v>
      </c>
      <c r="S322" s="17" t="s">
        <v>19</v>
      </c>
      <c r="T322" s="17" t="str">
        <f>IF(ISERROR(VLOOKUP(B:B,'Shared Sites 2-18'!$A$2:$P$98,3,FALSE)),"",VLOOKUP(B:B,'Shared Sites 2-18'!$A$2:$P$98,3,FALSE))</f>
        <v/>
      </c>
      <c r="U322" s="17" t="str">
        <f>IF(ISERROR(VLOOKUP(B:B,'Shared Sites 2-18'!$A$2:$P$98,4,FALSE)),"",VLOOKUP(B:B,'Shared Sites 2-18'!$A$2:$P$98,4,FALSE))</f>
        <v/>
      </c>
      <c r="V322" s="17" t="str">
        <f>IF(ISERROR(VLOOKUP(B:B,'Shared Sites 2-18'!$A$2:$P$98,5,FALSE)),"",VLOOKUP(B:B,'Shared Sites 2-18'!$A$2:$P$98,5,FALSE))</f>
        <v/>
      </c>
      <c r="W322" s="17" t="str">
        <f>IF(ISERROR(VLOOKUP(B:B,'Shared Sites 2-18'!$A$2:$P$98,15,FALSE)),"",VLOOKUP(B:B,'Shared Sites 2-18'!$A$2:$P$98,15,FALSE))</f>
        <v/>
      </c>
      <c r="Y322" s="17" t="str">
        <f t="shared" si="6"/>
        <v>6034</v>
      </c>
      <c r="Z322" s="17">
        <v>6034</v>
      </c>
      <c r="AA322" s="402"/>
      <c r="AB322" s="420"/>
    </row>
    <row r="323" spans="1:28" ht="14.65" customHeight="1" x14ac:dyDescent="0.25">
      <c r="A323" s="16">
        <v>5459</v>
      </c>
      <c r="B323" s="16" t="s">
        <v>541</v>
      </c>
      <c r="C323" s="16" t="s">
        <v>1562</v>
      </c>
      <c r="D323" s="16" t="s">
        <v>55</v>
      </c>
      <c r="E323" s="16" t="s">
        <v>50</v>
      </c>
      <c r="F323" s="17" t="s">
        <v>46</v>
      </c>
      <c r="G323" s="17" t="s">
        <v>46</v>
      </c>
      <c r="H323" s="17" t="s">
        <v>47</v>
      </c>
      <c r="I323" s="17" t="s">
        <v>47</v>
      </c>
      <c r="J323" s="17">
        <v>21</v>
      </c>
      <c r="K323" s="17">
        <v>0</v>
      </c>
      <c r="L323" s="17">
        <v>0</v>
      </c>
      <c r="M323" s="17">
        <v>22</v>
      </c>
      <c r="N323" s="17">
        <v>0</v>
      </c>
      <c r="O323" s="17">
        <v>36</v>
      </c>
      <c r="P323" s="23">
        <v>331</v>
      </c>
      <c r="Q323" s="23">
        <v>352</v>
      </c>
      <c r="R323" s="23">
        <v>410</v>
      </c>
      <c r="S323" s="17" t="s">
        <v>19</v>
      </c>
      <c r="T323" s="17" t="str">
        <f>IF(ISERROR(VLOOKUP(B:B,'Shared Sites 2-18'!$A$2:$P$98,3,FALSE)),"",VLOOKUP(B:B,'Shared Sites 2-18'!$A$2:$P$98,3,FALSE))</f>
        <v/>
      </c>
      <c r="U323" s="17" t="str">
        <f>IF(ISERROR(VLOOKUP(B:B,'Shared Sites 2-18'!$A$2:$P$98,4,FALSE)),"",VLOOKUP(B:B,'Shared Sites 2-18'!$A$2:$P$98,4,FALSE))</f>
        <v/>
      </c>
      <c r="V323" s="17" t="str">
        <f>IF(ISERROR(VLOOKUP(B:B,'Shared Sites 2-18'!$A$2:$P$98,5,FALSE)),"",VLOOKUP(B:B,'Shared Sites 2-18'!$A$2:$P$98,5,FALSE))</f>
        <v/>
      </c>
      <c r="W323" s="17" t="str">
        <f>IF(ISERROR(VLOOKUP(B:B,'Shared Sites 2-18'!$A$2:$P$98,15,FALSE)),"",VLOOKUP(B:B,'Shared Sites 2-18'!$A$2:$P$98,15,FALSE))</f>
        <v/>
      </c>
      <c r="Y323" s="17" t="str">
        <f t="shared" si="6"/>
        <v>6034</v>
      </c>
      <c r="Z323" s="17">
        <v>6034</v>
      </c>
      <c r="AA323" s="402"/>
      <c r="AB323" s="420"/>
    </row>
    <row r="324" spans="1:28" ht="14.65" customHeight="1" x14ac:dyDescent="0.25">
      <c r="A324" s="16">
        <v>5466</v>
      </c>
      <c r="B324" s="16" t="s">
        <v>542</v>
      </c>
      <c r="C324" s="16" t="s">
        <v>1563</v>
      </c>
      <c r="D324" s="16" t="s">
        <v>55</v>
      </c>
      <c r="E324" s="16" t="s">
        <v>50</v>
      </c>
      <c r="F324" s="17" t="s">
        <v>46</v>
      </c>
      <c r="G324" s="17" t="s">
        <v>46</v>
      </c>
      <c r="H324" s="17" t="s">
        <v>6</v>
      </c>
      <c r="I324" s="17" t="s">
        <v>6</v>
      </c>
      <c r="J324" s="17">
        <v>27</v>
      </c>
      <c r="K324" s="17">
        <v>0</v>
      </c>
      <c r="L324" s="17">
        <v>0</v>
      </c>
      <c r="M324" s="17">
        <v>20</v>
      </c>
      <c r="N324" s="17">
        <v>0</v>
      </c>
      <c r="O324" s="17">
        <v>23</v>
      </c>
      <c r="P324" s="23">
        <v>572</v>
      </c>
      <c r="Q324" s="23">
        <v>599</v>
      </c>
      <c r="R324" s="23">
        <v>642</v>
      </c>
      <c r="S324" s="17" t="s">
        <v>19</v>
      </c>
      <c r="T324" s="17" t="str">
        <f>IF(ISERROR(VLOOKUP(B:B,'Shared Sites 2-18'!$A$2:$P$98,3,FALSE)),"",VLOOKUP(B:B,'Shared Sites 2-18'!$A$2:$P$98,3,FALSE))</f>
        <v/>
      </c>
      <c r="U324" s="17" t="str">
        <f>IF(ISERROR(VLOOKUP(B:B,'Shared Sites 2-18'!$A$2:$P$98,4,FALSE)),"",VLOOKUP(B:B,'Shared Sites 2-18'!$A$2:$P$98,4,FALSE))</f>
        <v/>
      </c>
      <c r="V324" s="17" t="str">
        <f>IF(ISERROR(VLOOKUP(B:B,'Shared Sites 2-18'!$A$2:$P$98,5,FALSE)),"",VLOOKUP(B:B,'Shared Sites 2-18'!$A$2:$P$98,5,FALSE))</f>
        <v/>
      </c>
      <c r="W324" s="17" t="str">
        <f>IF(ISERROR(VLOOKUP(B:B,'Shared Sites 2-18'!$A$2:$P$98,15,FALSE)),"",VLOOKUP(B:B,'Shared Sites 2-18'!$A$2:$P$98,15,FALSE))</f>
        <v/>
      </c>
      <c r="Y324" s="17" t="str">
        <f t="shared" si="6"/>
        <v>6034</v>
      </c>
      <c r="Z324" s="17">
        <v>6034</v>
      </c>
      <c r="AA324" s="402"/>
      <c r="AB324" s="420"/>
    </row>
    <row r="325" spans="1:28" ht="14.65" customHeight="1" x14ac:dyDescent="0.25">
      <c r="A325" s="16">
        <v>5479</v>
      </c>
      <c r="B325" s="16" t="s">
        <v>543</v>
      </c>
      <c r="C325" s="16" t="s">
        <v>544</v>
      </c>
      <c r="D325" s="16" t="s">
        <v>55</v>
      </c>
      <c r="E325" s="16" t="s">
        <v>50</v>
      </c>
      <c r="F325" s="17" t="s">
        <v>46</v>
      </c>
      <c r="G325" s="17" t="s">
        <v>46</v>
      </c>
      <c r="H325" s="17" t="s">
        <v>47</v>
      </c>
      <c r="I325" s="17" t="s">
        <v>47</v>
      </c>
      <c r="J325" s="17">
        <v>19</v>
      </c>
      <c r="K325" s="17">
        <v>0</v>
      </c>
      <c r="L325" s="17">
        <v>0</v>
      </c>
      <c r="M325" s="17">
        <v>9</v>
      </c>
      <c r="N325" s="17">
        <v>0</v>
      </c>
      <c r="O325" s="17">
        <v>19</v>
      </c>
      <c r="P325" s="23">
        <v>322</v>
      </c>
      <c r="Q325" s="23">
        <v>341</v>
      </c>
      <c r="R325" s="23">
        <v>369</v>
      </c>
      <c r="S325" s="17" t="s">
        <v>19</v>
      </c>
      <c r="T325" s="17" t="str">
        <f>IF(ISERROR(VLOOKUP(B:B,'Shared Sites 2-18'!$A$2:$P$98,3,FALSE)),"",VLOOKUP(B:B,'Shared Sites 2-18'!$A$2:$P$98,3,FALSE))</f>
        <v/>
      </c>
      <c r="U325" s="17" t="str">
        <f>IF(ISERROR(VLOOKUP(B:B,'Shared Sites 2-18'!$A$2:$P$98,4,FALSE)),"",VLOOKUP(B:B,'Shared Sites 2-18'!$A$2:$P$98,4,FALSE))</f>
        <v/>
      </c>
      <c r="V325" s="17" t="str">
        <f>IF(ISERROR(VLOOKUP(B:B,'Shared Sites 2-18'!$A$2:$P$98,5,FALSE)),"",VLOOKUP(B:B,'Shared Sites 2-18'!$A$2:$P$98,5,FALSE))</f>
        <v/>
      </c>
      <c r="W325" s="17" t="str">
        <f>IF(ISERROR(VLOOKUP(B:B,'Shared Sites 2-18'!$A$2:$P$98,15,FALSE)),"",VLOOKUP(B:B,'Shared Sites 2-18'!$A$2:$P$98,15,FALSE))</f>
        <v/>
      </c>
      <c r="Y325" s="17" t="str">
        <f t="shared" si="6"/>
        <v>6034</v>
      </c>
      <c r="Z325" s="17">
        <v>6034</v>
      </c>
      <c r="AA325" s="402"/>
      <c r="AB325" s="420"/>
    </row>
    <row r="326" spans="1:28" ht="14.65" customHeight="1" x14ac:dyDescent="0.25">
      <c r="A326" s="16">
        <v>5505</v>
      </c>
      <c r="B326" s="16" t="s">
        <v>545</v>
      </c>
      <c r="C326" s="16" t="s">
        <v>546</v>
      </c>
      <c r="D326" s="16" t="s">
        <v>55</v>
      </c>
      <c r="E326" s="16" t="s">
        <v>50</v>
      </c>
      <c r="F326" s="17" t="s">
        <v>46</v>
      </c>
      <c r="G326" s="17" t="s">
        <v>46</v>
      </c>
      <c r="H326" s="17" t="s">
        <v>6</v>
      </c>
      <c r="I326" s="17" t="s">
        <v>6</v>
      </c>
      <c r="J326" s="17">
        <v>19</v>
      </c>
      <c r="K326" s="17">
        <v>0</v>
      </c>
      <c r="L326" s="17">
        <v>0</v>
      </c>
      <c r="M326" s="17">
        <v>3</v>
      </c>
      <c r="N326" s="17">
        <v>0</v>
      </c>
      <c r="O326" s="17">
        <v>0</v>
      </c>
      <c r="P326" s="23">
        <v>325</v>
      </c>
      <c r="Q326" s="23">
        <v>344</v>
      </c>
      <c r="R326" s="23">
        <v>347</v>
      </c>
      <c r="S326" s="17" t="s">
        <v>19</v>
      </c>
      <c r="T326" s="17" t="str">
        <f>IF(ISERROR(VLOOKUP(B:B,'Shared Sites 2-18'!$A$2:$P$98,3,FALSE)),"",VLOOKUP(B:B,'Shared Sites 2-18'!$A$2:$P$98,3,FALSE))</f>
        <v/>
      </c>
      <c r="U326" s="17" t="str">
        <f>IF(ISERROR(VLOOKUP(B:B,'Shared Sites 2-18'!$A$2:$P$98,4,FALSE)),"",VLOOKUP(B:B,'Shared Sites 2-18'!$A$2:$P$98,4,FALSE))</f>
        <v/>
      </c>
      <c r="V326" s="17" t="str">
        <f>IF(ISERROR(VLOOKUP(B:B,'Shared Sites 2-18'!$A$2:$P$98,5,FALSE)),"",VLOOKUP(B:B,'Shared Sites 2-18'!$A$2:$P$98,5,FALSE))</f>
        <v/>
      </c>
      <c r="W326" s="17" t="str">
        <f>IF(ISERROR(VLOOKUP(B:B,'Shared Sites 2-18'!$A$2:$P$98,15,FALSE)),"",VLOOKUP(B:B,'Shared Sites 2-18'!$A$2:$P$98,15,FALSE))</f>
        <v/>
      </c>
      <c r="Y326" s="17" t="str">
        <f t="shared" si="6"/>
        <v>6034</v>
      </c>
      <c r="Z326" s="17">
        <v>6034</v>
      </c>
      <c r="AA326" s="402"/>
      <c r="AB326" s="420"/>
    </row>
    <row r="327" spans="1:28" ht="14.65" customHeight="1" x14ac:dyDescent="0.25">
      <c r="A327" s="16">
        <v>5521</v>
      </c>
      <c r="B327" s="16" t="s">
        <v>547</v>
      </c>
      <c r="C327" s="16" t="s">
        <v>548</v>
      </c>
      <c r="D327" s="16" t="s">
        <v>55</v>
      </c>
      <c r="E327" s="16" t="s">
        <v>50</v>
      </c>
      <c r="F327" s="17" t="s">
        <v>46</v>
      </c>
      <c r="G327" s="17" t="s">
        <v>46</v>
      </c>
      <c r="H327" s="17" t="s">
        <v>51</v>
      </c>
      <c r="I327" s="17" t="s">
        <v>51</v>
      </c>
      <c r="J327" s="17">
        <v>45</v>
      </c>
      <c r="K327" s="17">
        <v>0</v>
      </c>
      <c r="L327" s="17">
        <v>0</v>
      </c>
      <c r="M327" s="17">
        <v>0</v>
      </c>
      <c r="N327" s="17">
        <v>0</v>
      </c>
      <c r="O327" s="17">
        <v>25</v>
      </c>
      <c r="P327" s="23">
        <v>891</v>
      </c>
      <c r="Q327" s="23">
        <v>936</v>
      </c>
      <c r="R327" s="23">
        <v>961</v>
      </c>
      <c r="S327" s="17" t="s">
        <v>19</v>
      </c>
      <c r="T327" s="17" t="str">
        <f>IF(ISERROR(VLOOKUP(B:B,'Shared Sites 2-18'!$A$2:$P$98,3,FALSE)),"",VLOOKUP(B:B,'Shared Sites 2-18'!$A$2:$P$98,3,FALSE))</f>
        <v/>
      </c>
      <c r="U327" s="17" t="str">
        <f>IF(ISERROR(VLOOKUP(B:B,'Shared Sites 2-18'!$A$2:$P$98,4,FALSE)),"",VLOOKUP(B:B,'Shared Sites 2-18'!$A$2:$P$98,4,FALSE))</f>
        <v/>
      </c>
      <c r="V327" s="17" t="str">
        <f>IF(ISERROR(VLOOKUP(B:B,'Shared Sites 2-18'!$A$2:$P$98,5,FALSE)),"",VLOOKUP(B:B,'Shared Sites 2-18'!$A$2:$P$98,5,FALSE))</f>
        <v/>
      </c>
      <c r="W327" s="17" t="str">
        <f>IF(ISERROR(VLOOKUP(B:B,'Shared Sites 2-18'!$A$2:$P$98,15,FALSE)),"",VLOOKUP(B:B,'Shared Sites 2-18'!$A$2:$P$98,15,FALSE))</f>
        <v/>
      </c>
      <c r="Y327" s="17" t="str">
        <f t="shared" si="6"/>
        <v>6034</v>
      </c>
      <c r="Z327" s="17">
        <v>6034</v>
      </c>
      <c r="AA327" s="402"/>
      <c r="AB327" s="420"/>
    </row>
    <row r="328" spans="1:28" ht="14.65" customHeight="1" x14ac:dyDescent="0.25">
      <c r="A328" s="16">
        <v>5534</v>
      </c>
      <c r="B328" s="16" t="s">
        <v>549</v>
      </c>
      <c r="C328" s="16" t="s">
        <v>550</v>
      </c>
      <c r="D328" s="16" t="s">
        <v>55</v>
      </c>
      <c r="E328" s="16" t="s">
        <v>50</v>
      </c>
      <c r="F328" s="17" t="s">
        <v>46</v>
      </c>
      <c r="G328" s="17" t="s">
        <v>46</v>
      </c>
      <c r="H328" s="17" t="s">
        <v>48</v>
      </c>
      <c r="I328" s="17" t="s">
        <v>48</v>
      </c>
      <c r="J328" s="17">
        <v>49</v>
      </c>
      <c r="K328" s="17">
        <v>0</v>
      </c>
      <c r="L328" s="17">
        <v>0</v>
      </c>
      <c r="M328" s="17">
        <v>0</v>
      </c>
      <c r="N328" s="17">
        <v>7</v>
      </c>
      <c r="O328" s="17">
        <v>0</v>
      </c>
      <c r="P328" s="23">
        <v>499</v>
      </c>
      <c r="Q328" s="23">
        <v>548</v>
      </c>
      <c r="R328" s="23">
        <v>555</v>
      </c>
      <c r="S328" s="17" t="s">
        <v>19</v>
      </c>
      <c r="T328" s="17" t="str">
        <f>IF(ISERROR(VLOOKUP(B:B,'Shared Sites 2-18'!$A$2:$P$98,3,FALSE)),"",VLOOKUP(B:B,'Shared Sites 2-18'!$A$2:$P$98,3,FALSE))</f>
        <v/>
      </c>
      <c r="U328" s="17" t="str">
        <f>IF(ISERROR(VLOOKUP(B:B,'Shared Sites 2-18'!$A$2:$P$98,4,FALSE)),"",VLOOKUP(B:B,'Shared Sites 2-18'!$A$2:$P$98,4,FALSE))</f>
        <v/>
      </c>
      <c r="V328" s="17" t="str">
        <f>IF(ISERROR(VLOOKUP(B:B,'Shared Sites 2-18'!$A$2:$P$98,5,FALSE)),"",VLOOKUP(B:B,'Shared Sites 2-18'!$A$2:$P$98,5,FALSE))</f>
        <v/>
      </c>
      <c r="W328" s="17" t="str">
        <f>IF(ISERROR(VLOOKUP(B:B,'Shared Sites 2-18'!$A$2:$P$98,15,FALSE)),"",VLOOKUP(B:B,'Shared Sites 2-18'!$A$2:$P$98,15,FALSE))</f>
        <v/>
      </c>
      <c r="Y328" s="17" t="str">
        <f t="shared" si="6"/>
        <v>6034</v>
      </c>
      <c r="Z328" s="17">
        <v>6034</v>
      </c>
      <c r="AA328" s="402"/>
      <c r="AB328" s="420"/>
    </row>
    <row r="329" spans="1:28" ht="14.65" customHeight="1" x14ac:dyDescent="0.25">
      <c r="A329" s="16">
        <v>5548</v>
      </c>
      <c r="B329" s="16" t="s">
        <v>551</v>
      </c>
      <c r="C329" s="16" t="s">
        <v>552</v>
      </c>
      <c r="D329" s="16" t="s">
        <v>55</v>
      </c>
      <c r="E329" s="16" t="s">
        <v>50</v>
      </c>
      <c r="F329" s="17" t="s">
        <v>46</v>
      </c>
      <c r="G329" s="17" t="s">
        <v>46</v>
      </c>
      <c r="H329" s="17" t="s">
        <v>48</v>
      </c>
      <c r="I329" s="17" t="s">
        <v>48</v>
      </c>
      <c r="J329" s="17">
        <v>26</v>
      </c>
      <c r="K329" s="17">
        <v>0</v>
      </c>
      <c r="L329" s="17">
        <v>0</v>
      </c>
      <c r="M329" s="17">
        <v>0</v>
      </c>
      <c r="N329" s="17">
        <v>0</v>
      </c>
      <c r="O329" s="17">
        <v>38</v>
      </c>
      <c r="P329" s="23">
        <v>793</v>
      </c>
      <c r="Q329" s="23">
        <v>819</v>
      </c>
      <c r="R329" s="23">
        <v>857</v>
      </c>
      <c r="S329" s="17" t="s">
        <v>19</v>
      </c>
      <c r="T329" s="17" t="str">
        <f>IF(ISERROR(VLOOKUP(B:B,'Shared Sites 2-18'!$A$2:$P$98,3,FALSE)),"",VLOOKUP(B:B,'Shared Sites 2-18'!$A$2:$P$98,3,FALSE))</f>
        <v/>
      </c>
      <c r="U329" s="17" t="str">
        <f>IF(ISERROR(VLOOKUP(B:B,'Shared Sites 2-18'!$A$2:$P$98,4,FALSE)),"",VLOOKUP(B:B,'Shared Sites 2-18'!$A$2:$P$98,4,FALSE))</f>
        <v/>
      </c>
      <c r="V329" s="17" t="str">
        <f>IF(ISERROR(VLOOKUP(B:B,'Shared Sites 2-18'!$A$2:$P$98,5,FALSE)),"",VLOOKUP(B:B,'Shared Sites 2-18'!$A$2:$P$98,5,FALSE))</f>
        <v/>
      </c>
      <c r="W329" s="17" t="str">
        <f>IF(ISERROR(VLOOKUP(B:B,'Shared Sites 2-18'!$A$2:$P$98,15,FALSE)),"",VLOOKUP(B:B,'Shared Sites 2-18'!$A$2:$P$98,15,FALSE))</f>
        <v/>
      </c>
      <c r="Y329" s="17" t="str">
        <f t="shared" si="6"/>
        <v>6034</v>
      </c>
      <c r="Z329" s="17">
        <v>6034</v>
      </c>
      <c r="AA329" s="402"/>
      <c r="AB329" s="420"/>
    </row>
    <row r="330" spans="1:28" ht="14.65" customHeight="1" x14ac:dyDescent="0.25">
      <c r="A330" s="16">
        <v>5562</v>
      </c>
      <c r="B330" s="16" t="s">
        <v>553</v>
      </c>
      <c r="C330" s="16" t="s">
        <v>554</v>
      </c>
      <c r="D330" s="16" t="s">
        <v>55</v>
      </c>
      <c r="E330" s="16" t="s">
        <v>50</v>
      </c>
      <c r="F330" s="17" t="s">
        <v>46</v>
      </c>
      <c r="G330" s="17" t="s">
        <v>46</v>
      </c>
      <c r="H330" s="17" t="s">
        <v>48</v>
      </c>
      <c r="I330" s="17" t="s">
        <v>48</v>
      </c>
      <c r="J330" s="17">
        <v>32</v>
      </c>
      <c r="K330" s="17">
        <v>0</v>
      </c>
      <c r="L330" s="17">
        <v>0</v>
      </c>
      <c r="M330" s="17">
        <v>11</v>
      </c>
      <c r="N330" s="17">
        <v>3</v>
      </c>
      <c r="O330" s="17">
        <v>25</v>
      </c>
      <c r="P330" s="23">
        <v>724</v>
      </c>
      <c r="Q330" s="23">
        <v>756</v>
      </c>
      <c r="R330" s="23">
        <v>795</v>
      </c>
      <c r="S330" s="17" t="s">
        <v>19</v>
      </c>
      <c r="T330" s="17" t="str">
        <f>IF(ISERROR(VLOOKUP(B:B,'Shared Sites 2-18'!$A$2:$P$98,3,FALSE)),"",VLOOKUP(B:B,'Shared Sites 2-18'!$A$2:$P$98,3,FALSE))</f>
        <v/>
      </c>
      <c r="U330" s="17" t="str">
        <f>IF(ISERROR(VLOOKUP(B:B,'Shared Sites 2-18'!$A$2:$P$98,4,FALSE)),"",VLOOKUP(B:B,'Shared Sites 2-18'!$A$2:$P$98,4,FALSE))</f>
        <v/>
      </c>
      <c r="V330" s="17" t="str">
        <f>IF(ISERROR(VLOOKUP(B:B,'Shared Sites 2-18'!$A$2:$P$98,5,FALSE)),"",VLOOKUP(B:B,'Shared Sites 2-18'!$A$2:$P$98,5,FALSE))</f>
        <v/>
      </c>
      <c r="W330" s="17" t="str">
        <f>IF(ISERROR(VLOOKUP(B:B,'Shared Sites 2-18'!$A$2:$P$98,15,FALSE)),"",VLOOKUP(B:B,'Shared Sites 2-18'!$A$2:$P$98,15,FALSE))</f>
        <v/>
      </c>
      <c r="Y330" s="17" t="str">
        <f t="shared" si="6"/>
        <v>6034</v>
      </c>
      <c r="Z330" s="17">
        <v>6034</v>
      </c>
      <c r="AA330" s="402"/>
      <c r="AB330" s="420"/>
    </row>
    <row r="331" spans="1:28" ht="14.65" customHeight="1" x14ac:dyDescent="0.25">
      <c r="A331" s="16">
        <v>5575</v>
      </c>
      <c r="B331" s="16" t="s">
        <v>555</v>
      </c>
      <c r="C331" s="16" t="s">
        <v>556</v>
      </c>
      <c r="D331" s="16" t="s">
        <v>55</v>
      </c>
      <c r="E331" s="16" t="s">
        <v>50</v>
      </c>
      <c r="F331" s="17" t="s">
        <v>46</v>
      </c>
      <c r="G331" s="17" t="s">
        <v>46</v>
      </c>
      <c r="H331" s="17" t="s">
        <v>48</v>
      </c>
      <c r="I331" s="17" t="s">
        <v>48</v>
      </c>
      <c r="J331" s="17">
        <v>32</v>
      </c>
      <c r="K331" s="17">
        <v>0</v>
      </c>
      <c r="L331" s="17">
        <v>0</v>
      </c>
      <c r="M331" s="17">
        <v>7</v>
      </c>
      <c r="N331" s="17">
        <v>0</v>
      </c>
      <c r="O331" s="17">
        <v>18</v>
      </c>
      <c r="P331" s="23">
        <v>680</v>
      </c>
      <c r="Q331" s="23">
        <v>712</v>
      </c>
      <c r="R331" s="23">
        <v>737</v>
      </c>
      <c r="S331" s="17" t="s">
        <v>19</v>
      </c>
      <c r="T331" s="17" t="str">
        <f>IF(ISERROR(VLOOKUP(B:B,'Shared Sites 2-18'!$A$2:$P$98,3,FALSE)),"",VLOOKUP(B:B,'Shared Sites 2-18'!$A$2:$P$98,3,FALSE))</f>
        <v/>
      </c>
      <c r="U331" s="17" t="str">
        <f>IF(ISERROR(VLOOKUP(B:B,'Shared Sites 2-18'!$A$2:$P$98,4,FALSE)),"",VLOOKUP(B:B,'Shared Sites 2-18'!$A$2:$P$98,4,FALSE))</f>
        <v/>
      </c>
      <c r="V331" s="17" t="str">
        <f>IF(ISERROR(VLOOKUP(B:B,'Shared Sites 2-18'!$A$2:$P$98,5,FALSE)),"",VLOOKUP(B:B,'Shared Sites 2-18'!$A$2:$P$98,5,FALSE))</f>
        <v/>
      </c>
      <c r="W331" s="17" t="str">
        <f>IF(ISERROR(VLOOKUP(B:B,'Shared Sites 2-18'!$A$2:$P$98,15,FALSE)),"",VLOOKUP(B:B,'Shared Sites 2-18'!$A$2:$P$98,15,FALSE))</f>
        <v/>
      </c>
      <c r="Y331" s="17" t="str">
        <f t="shared" si="6"/>
        <v>6034</v>
      </c>
      <c r="Z331" s="17">
        <v>6034</v>
      </c>
      <c r="AA331" s="402"/>
      <c r="AB331" s="420"/>
    </row>
    <row r="332" spans="1:28" ht="14.65" customHeight="1" x14ac:dyDescent="0.25">
      <c r="A332" s="16">
        <v>5582</v>
      </c>
      <c r="B332" s="16" t="s">
        <v>557</v>
      </c>
      <c r="C332" s="16" t="s">
        <v>558</v>
      </c>
      <c r="D332" s="16" t="s">
        <v>55</v>
      </c>
      <c r="E332" s="16" t="s">
        <v>50</v>
      </c>
      <c r="F332" s="17" t="s">
        <v>46</v>
      </c>
      <c r="G332" s="17" t="s">
        <v>46</v>
      </c>
      <c r="H332" s="17" t="s">
        <v>48</v>
      </c>
      <c r="I332" s="17" t="s">
        <v>48</v>
      </c>
      <c r="J332" s="17">
        <v>69</v>
      </c>
      <c r="K332" s="17">
        <v>0</v>
      </c>
      <c r="L332" s="17">
        <v>0</v>
      </c>
      <c r="M332" s="17">
        <v>8</v>
      </c>
      <c r="N332" s="17">
        <v>0</v>
      </c>
      <c r="O332" s="17">
        <v>22</v>
      </c>
      <c r="P332" s="23">
        <v>981</v>
      </c>
      <c r="Q332" s="23">
        <v>1050</v>
      </c>
      <c r="R332" s="23">
        <v>1080</v>
      </c>
      <c r="S332" s="17" t="s">
        <v>19</v>
      </c>
      <c r="T332" s="17" t="str">
        <f>IF(ISERROR(VLOOKUP(B:B,'Shared Sites 2-18'!$A$2:$P$98,3,FALSE)),"",VLOOKUP(B:B,'Shared Sites 2-18'!$A$2:$P$98,3,FALSE))</f>
        <v/>
      </c>
      <c r="U332" s="17" t="str">
        <f>IF(ISERROR(VLOOKUP(B:B,'Shared Sites 2-18'!$A$2:$P$98,4,FALSE)),"",VLOOKUP(B:B,'Shared Sites 2-18'!$A$2:$P$98,4,FALSE))</f>
        <v/>
      </c>
      <c r="V332" s="17" t="str">
        <f>IF(ISERROR(VLOOKUP(B:B,'Shared Sites 2-18'!$A$2:$P$98,5,FALSE)),"",VLOOKUP(B:B,'Shared Sites 2-18'!$A$2:$P$98,5,FALSE))</f>
        <v/>
      </c>
      <c r="W332" s="17" t="str">
        <f>IF(ISERROR(VLOOKUP(B:B,'Shared Sites 2-18'!$A$2:$P$98,15,FALSE)),"",VLOOKUP(B:B,'Shared Sites 2-18'!$A$2:$P$98,15,FALSE))</f>
        <v/>
      </c>
      <c r="Y332" s="17" t="str">
        <f t="shared" si="6"/>
        <v>6034</v>
      </c>
      <c r="Z332" s="17">
        <v>6034</v>
      </c>
      <c r="AA332" s="402"/>
      <c r="AB332" s="420"/>
    </row>
    <row r="333" spans="1:28" ht="14.65" customHeight="1" x14ac:dyDescent="0.25">
      <c r="A333" s="16">
        <v>5603</v>
      </c>
      <c r="B333" s="16" t="s">
        <v>559</v>
      </c>
      <c r="C333" s="16" t="s">
        <v>1564</v>
      </c>
      <c r="D333" s="16" t="s">
        <v>55</v>
      </c>
      <c r="E333" s="16" t="s">
        <v>50</v>
      </c>
      <c r="F333" s="17" t="s">
        <v>46</v>
      </c>
      <c r="G333" s="17" t="s">
        <v>46</v>
      </c>
      <c r="H333" s="17" t="s">
        <v>49</v>
      </c>
      <c r="I333" s="17" t="s">
        <v>49</v>
      </c>
      <c r="J333" s="17">
        <v>39</v>
      </c>
      <c r="K333" s="17">
        <v>0</v>
      </c>
      <c r="L333" s="17">
        <v>0</v>
      </c>
      <c r="M333" s="17">
        <v>0</v>
      </c>
      <c r="N333" s="17">
        <v>0</v>
      </c>
      <c r="O333" s="17">
        <v>24</v>
      </c>
      <c r="P333" s="23">
        <v>816</v>
      </c>
      <c r="Q333" s="23">
        <v>855</v>
      </c>
      <c r="R333" s="23">
        <v>879</v>
      </c>
      <c r="S333" s="17" t="s">
        <v>19</v>
      </c>
      <c r="T333" s="17" t="str">
        <f>IF(ISERROR(VLOOKUP(B:B,'Shared Sites 2-18'!$A$2:$P$98,3,FALSE)),"",VLOOKUP(B:B,'Shared Sites 2-18'!$A$2:$P$98,3,FALSE))</f>
        <v/>
      </c>
      <c r="U333" s="17" t="str">
        <f>IF(ISERROR(VLOOKUP(B:B,'Shared Sites 2-18'!$A$2:$P$98,4,FALSE)),"",VLOOKUP(B:B,'Shared Sites 2-18'!$A$2:$P$98,4,FALSE))</f>
        <v/>
      </c>
      <c r="V333" s="17" t="str">
        <f>IF(ISERROR(VLOOKUP(B:B,'Shared Sites 2-18'!$A$2:$P$98,5,FALSE)),"",VLOOKUP(B:B,'Shared Sites 2-18'!$A$2:$P$98,5,FALSE))</f>
        <v/>
      </c>
      <c r="W333" s="17" t="str">
        <f>IF(ISERROR(VLOOKUP(B:B,'Shared Sites 2-18'!$A$2:$P$98,15,FALSE)),"",VLOOKUP(B:B,'Shared Sites 2-18'!$A$2:$P$98,15,FALSE))</f>
        <v/>
      </c>
      <c r="Y333" s="17" t="str">
        <f t="shared" si="6"/>
        <v>6034</v>
      </c>
      <c r="Z333" s="17">
        <v>6034</v>
      </c>
      <c r="AA333" s="402"/>
      <c r="AB333" s="420"/>
    </row>
    <row r="334" spans="1:28" ht="14.65" customHeight="1" x14ac:dyDescent="0.25">
      <c r="A334" s="16">
        <v>5604</v>
      </c>
      <c r="B334" s="16" t="s">
        <v>560</v>
      </c>
      <c r="C334" s="16" t="s">
        <v>561</v>
      </c>
      <c r="D334" s="16" t="s">
        <v>55</v>
      </c>
      <c r="E334" s="16" t="s">
        <v>50</v>
      </c>
      <c r="F334" s="17" t="s">
        <v>46</v>
      </c>
      <c r="G334" s="17" t="s">
        <v>46</v>
      </c>
      <c r="H334" s="17" t="s">
        <v>47</v>
      </c>
      <c r="I334" s="17" t="s">
        <v>47</v>
      </c>
      <c r="J334" s="17">
        <v>33</v>
      </c>
      <c r="K334" s="17">
        <v>0</v>
      </c>
      <c r="L334" s="17">
        <v>0</v>
      </c>
      <c r="M334" s="17">
        <v>26</v>
      </c>
      <c r="N334" s="17">
        <v>81</v>
      </c>
      <c r="O334" s="17">
        <v>0</v>
      </c>
      <c r="P334" s="23">
        <v>454</v>
      </c>
      <c r="Q334" s="23">
        <v>487</v>
      </c>
      <c r="R334" s="23">
        <v>594</v>
      </c>
      <c r="S334" s="17" t="s">
        <v>19</v>
      </c>
      <c r="T334" s="17" t="str">
        <f>IF(ISERROR(VLOOKUP(B:B,'Shared Sites 2-18'!$A$2:$P$98,3,FALSE)),"",VLOOKUP(B:B,'Shared Sites 2-18'!$A$2:$P$98,3,FALSE))</f>
        <v/>
      </c>
      <c r="U334" s="17" t="str">
        <f>IF(ISERROR(VLOOKUP(B:B,'Shared Sites 2-18'!$A$2:$P$98,4,FALSE)),"",VLOOKUP(B:B,'Shared Sites 2-18'!$A$2:$P$98,4,FALSE))</f>
        <v/>
      </c>
      <c r="V334" s="17" t="str">
        <f>IF(ISERROR(VLOOKUP(B:B,'Shared Sites 2-18'!$A$2:$P$98,5,FALSE)),"",VLOOKUP(B:B,'Shared Sites 2-18'!$A$2:$P$98,5,FALSE))</f>
        <v/>
      </c>
      <c r="W334" s="17" t="str">
        <f>IF(ISERROR(VLOOKUP(B:B,'Shared Sites 2-18'!$A$2:$P$98,15,FALSE)),"",VLOOKUP(B:B,'Shared Sites 2-18'!$A$2:$P$98,15,FALSE))</f>
        <v/>
      </c>
      <c r="Y334" s="17" t="str">
        <f t="shared" si="6"/>
        <v>6034</v>
      </c>
      <c r="Z334" s="17">
        <v>6034</v>
      </c>
      <c r="AA334" s="402"/>
      <c r="AB334" s="420"/>
    </row>
    <row r="335" spans="1:28" ht="14.65" customHeight="1" x14ac:dyDescent="0.25">
      <c r="A335" s="16">
        <v>5630</v>
      </c>
      <c r="B335" s="16" t="s">
        <v>562</v>
      </c>
      <c r="C335" s="16" t="s">
        <v>1565</v>
      </c>
      <c r="D335" s="16" t="s">
        <v>55</v>
      </c>
      <c r="E335" s="16" t="s">
        <v>50</v>
      </c>
      <c r="F335" s="17" t="s">
        <v>46</v>
      </c>
      <c r="G335" s="17" t="s">
        <v>46</v>
      </c>
      <c r="H335" s="17" t="s">
        <v>6</v>
      </c>
      <c r="I335" s="17" t="s">
        <v>6</v>
      </c>
      <c r="J335" s="17">
        <v>79</v>
      </c>
      <c r="K335" s="17">
        <v>0</v>
      </c>
      <c r="L335" s="17">
        <v>0</v>
      </c>
      <c r="M335" s="17">
        <v>17</v>
      </c>
      <c r="N335" s="17">
        <v>24</v>
      </c>
      <c r="O335" s="17">
        <v>21</v>
      </c>
      <c r="P335" s="23">
        <v>759</v>
      </c>
      <c r="Q335" s="23">
        <v>838</v>
      </c>
      <c r="R335" s="23">
        <v>900</v>
      </c>
      <c r="S335" s="17" t="s">
        <v>19</v>
      </c>
      <c r="T335" s="17" t="str">
        <f>IF(ISERROR(VLOOKUP(B:B,'Shared Sites 2-18'!$A$2:$P$98,3,FALSE)),"",VLOOKUP(B:B,'Shared Sites 2-18'!$A$2:$P$98,3,FALSE))</f>
        <v/>
      </c>
      <c r="U335" s="17" t="str">
        <f>IF(ISERROR(VLOOKUP(B:B,'Shared Sites 2-18'!$A$2:$P$98,4,FALSE)),"",VLOOKUP(B:B,'Shared Sites 2-18'!$A$2:$P$98,4,FALSE))</f>
        <v/>
      </c>
      <c r="V335" s="17" t="str">
        <f>IF(ISERROR(VLOOKUP(B:B,'Shared Sites 2-18'!$A$2:$P$98,5,FALSE)),"",VLOOKUP(B:B,'Shared Sites 2-18'!$A$2:$P$98,5,FALSE))</f>
        <v/>
      </c>
      <c r="W335" s="17" t="str">
        <f>IF(ISERROR(VLOOKUP(B:B,'Shared Sites 2-18'!$A$2:$P$98,15,FALSE)),"",VLOOKUP(B:B,'Shared Sites 2-18'!$A$2:$P$98,15,FALSE))</f>
        <v/>
      </c>
      <c r="Y335" s="17" t="str">
        <f t="shared" si="6"/>
        <v>6034</v>
      </c>
      <c r="Z335" s="17">
        <v>6034</v>
      </c>
      <c r="AA335" s="402"/>
      <c r="AB335" s="420"/>
    </row>
    <row r="336" spans="1:28" ht="14.65" customHeight="1" x14ac:dyDescent="0.25">
      <c r="A336" s="16">
        <v>5644</v>
      </c>
      <c r="B336" s="16" t="s">
        <v>563</v>
      </c>
      <c r="C336" s="16" t="s">
        <v>564</v>
      </c>
      <c r="D336" s="16" t="s">
        <v>55</v>
      </c>
      <c r="E336" s="16" t="s">
        <v>50</v>
      </c>
      <c r="F336" s="17" t="s">
        <v>46</v>
      </c>
      <c r="G336" s="17" t="s">
        <v>46</v>
      </c>
      <c r="H336" s="17" t="s">
        <v>48</v>
      </c>
      <c r="I336" s="17" t="s">
        <v>48</v>
      </c>
      <c r="J336" s="17">
        <v>10</v>
      </c>
      <c r="K336" s="17">
        <v>0</v>
      </c>
      <c r="L336" s="17">
        <v>0</v>
      </c>
      <c r="M336" s="17">
        <v>8</v>
      </c>
      <c r="N336" s="17">
        <v>0</v>
      </c>
      <c r="O336" s="17">
        <v>0</v>
      </c>
      <c r="P336" s="23">
        <v>305</v>
      </c>
      <c r="Q336" s="23">
        <v>315</v>
      </c>
      <c r="R336" s="23">
        <v>323</v>
      </c>
      <c r="S336" s="17" t="s">
        <v>19</v>
      </c>
      <c r="T336" s="17" t="str">
        <f>IF(ISERROR(VLOOKUP(B:B,'Shared Sites 2-18'!$A$2:$P$98,3,FALSE)),"",VLOOKUP(B:B,'Shared Sites 2-18'!$A$2:$P$98,3,FALSE))</f>
        <v/>
      </c>
      <c r="U336" s="17" t="str">
        <f>IF(ISERROR(VLOOKUP(B:B,'Shared Sites 2-18'!$A$2:$P$98,4,FALSE)),"",VLOOKUP(B:B,'Shared Sites 2-18'!$A$2:$P$98,4,FALSE))</f>
        <v/>
      </c>
      <c r="V336" s="17" t="str">
        <f>IF(ISERROR(VLOOKUP(B:B,'Shared Sites 2-18'!$A$2:$P$98,5,FALSE)),"",VLOOKUP(B:B,'Shared Sites 2-18'!$A$2:$P$98,5,FALSE))</f>
        <v/>
      </c>
      <c r="W336" s="17" t="str">
        <f>IF(ISERROR(VLOOKUP(B:B,'Shared Sites 2-18'!$A$2:$P$98,15,FALSE)),"",VLOOKUP(B:B,'Shared Sites 2-18'!$A$2:$P$98,15,FALSE))</f>
        <v/>
      </c>
      <c r="Y336" s="17" t="str">
        <f t="shared" si="6"/>
        <v>6034</v>
      </c>
      <c r="Z336" s="17">
        <v>6034</v>
      </c>
      <c r="AA336" s="402"/>
      <c r="AB336" s="420"/>
    </row>
    <row r="337" spans="1:28" ht="14.65" customHeight="1" x14ac:dyDescent="0.25">
      <c r="A337" s="16">
        <v>5699</v>
      </c>
      <c r="B337" s="16" t="s">
        <v>565</v>
      </c>
      <c r="C337" s="16" t="s">
        <v>1566</v>
      </c>
      <c r="D337" s="16" t="s">
        <v>55</v>
      </c>
      <c r="E337" s="16" t="s">
        <v>50</v>
      </c>
      <c r="F337" s="17" t="s">
        <v>46</v>
      </c>
      <c r="G337" s="17" t="s">
        <v>46</v>
      </c>
      <c r="H337" s="17" t="s">
        <v>6</v>
      </c>
      <c r="I337" s="17" t="s">
        <v>6</v>
      </c>
      <c r="J337" s="17">
        <v>26</v>
      </c>
      <c r="K337" s="17">
        <v>0</v>
      </c>
      <c r="L337" s="17">
        <v>0</v>
      </c>
      <c r="M337" s="17">
        <v>0</v>
      </c>
      <c r="N337" s="17">
        <v>0</v>
      </c>
      <c r="O337" s="17">
        <v>10</v>
      </c>
      <c r="P337" s="23">
        <v>439</v>
      </c>
      <c r="Q337" s="23">
        <v>465</v>
      </c>
      <c r="R337" s="23">
        <v>475</v>
      </c>
      <c r="S337" s="17" t="s">
        <v>19</v>
      </c>
      <c r="T337" s="17" t="str">
        <f>IF(ISERROR(VLOOKUP(B:B,'Shared Sites 2-18'!$A$2:$P$98,3,FALSE)),"",VLOOKUP(B:B,'Shared Sites 2-18'!$A$2:$P$98,3,FALSE))</f>
        <v/>
      </c>
      <c r="U337" s="17" t="str">
        <f>IF(ISERROR(VLOOKUP(B:B,'Shared Sites 2-18'!$A$2:$P$98,4,FALSE)),"",VLOOKUP(B:B,'Shared Sites 2-18'!$A$2:$P$98,4,FALSE))</f>
        <v/>
      </c>
      <c r="V337" s="17" t="str">
        <f>IF(ISERROR(VLOOKUP(B:B,'Shared Sites 2-18'!$A$2:$P$98,5,FALSE)),"",VLOOKUP(B:B,'Shared Sites 2-18'!$A$2:$P$98,5,FALSE))</f>
        <v/>
      </c>
      <c r="W337" s="17" t="str">
        <f>IF(ISERROR(VLOOKUP(B:B,'Shared Sites 2-18'!$A$2:$P$98,15,FALSE)),"",VLOOKUP(B:B,'Shared Sites 2-18'!$A$2:$P$98,15,FALSE))</f>
        <v/>
      </c>
      <c r="Y337" s="17" t="str">
        <f t="shared" si="6"/>
        <v>6034</v>
      </c>
      <c r="Z337" s="17">
        <v>6034</v>
      </c>
      <c r="AA337" s="402"/>
      <c r="AB337" s="420"/>
    </row>
    <row r="338" spans="1:28" ht="14.65" customHeight="1" x14ac:dyDescent="0.25">
      <c r="A338" s="16">
        <v>5726</v>
      </c>
      <c r="B338" s="16" t="s">
        <v>566</v>
      </c>
      <c r="C338" s="16" t="s">
        <v>567</v>
      </c>
      <c r="D338" s="16" t="s">
        <v>55</v>
      </c>
      <c r="E338" s="16" t="s">
        <v>50</v>
      </c>
      <c r="F338" s="17" t="s">
        <v>46</v>
      </c>
      <c r="G338" s="17" t="s">
        <v>46</v>
      </c>
      <c r="H338" s="17" t="s">
        <v>49</v>
      </c>
      <c r="I338" s="17" t="s">
        <v>49</v>
      </c>
      <c r="J338" s="17">
        <v>32</v>
      </c>
      <c r="K338" s="17">
        <v>0</v>
      </c>
      <c r="L338" s="17">
        <v>0</v>
      </c>
      <c r="M338" s="17">
        <v>3</v>
      </c>
      <c r="N338" s="17">
        <v>44</v>
      </c>
      <c r="O338" s="17">
        <v>23</v>
      </c>
      <c r="P338" s="23">
        <v>452</v>
      </c>
      <c r="Q338" s="23">
        <v>484</v>
      </c>
      <c r="R338" s="23">
        <v>554</v>
      </c>
      <c r="S338" s="17" t="s">
        <v>19</v>
      </c>
      <c r="T338" s="17" t="str">
        <f>IF(ISERROR(VLOOKUP(B:B,'Shared Sites 2-18'!$A$2:$P$98,3,FALSE)),"",VLOOKUP(B:B,'Shared Sites 2-18'!$A$2:$P$98,3,FALSE))</f>
        <v/>
      </c>
      <c r="U338" s="17" t="str">
        <f>IF(ISERROR(VLOOKUP(B:B,'Shared Sites 2-18'!$A$2:$P$98,4,FALSE)),"",VLOOKUP(B:B,'Shared Sites 2-18'!$A$2:$P$98,4,FALSE))</f>
        <v/>
      </c>
      <c r="V338" s="17" t="str">
        <f>IF(ISERROR(VLOOKUP(B:B,'Shared Sites 2-18'!$A$2:$P$98,5,FALSE)),"",VLOOKUP(B:B,'Shared Sites 2-18'!$A$2:$P$98,5,FALSE))</f>
        <v/>
      </c>
      <c r="W338" s="17" t="str">
        <f>IF(ISERROR(VLOOKUP(B:B,'Shared Sites 2-18'!$A$2:$P$98,15,FALSE)),"",VLOOKUP(B:B,'Shared Sites 2-18'!$A$2:$P$98,15,FALSE))</f>
        <v/>
      </c>
      <c r="Y338" s="17" t="str">
        <f t="shared" ref="Y338:Y362" si="7">IF(S338="Elem","6034",IF(S338="Middle","9654",IF(S338="Senior","12068","")))</f>
        <v>6034</v>
      </c>
      <c r="Z338" s="17">
        <v>6034</v>
      </c>
      <c r="AA338" s="402"/>
      <c r="AB338" s="420"/>
    </row>
    <row r="339" spans="1:28" ht="14.65" customHeight="1" x14ac:dyDescent="0.25">
      <c r="A339" s="16">
        <v>5740</v>
      </c>
      <c r="B339" s="16" t="s">
        <v>568</v>
      </c>
      <c r="C339" s="16" t="s">
        <v>569</v>
      </c>
      <c r="D339" s="16" t="s">
        <v>55</v>
      </c>
      <c r="E339" s="16" t="s">
        <v>50</v>
      </c>
      <c r="F339" s="17" t="s">
        <v>46</v>
      </c>
      <c r="G339" s="17" t="s">
        <v>46</v>
      </c>
      <c r="H339" s="17" t="s">
        <v>48</v>
      </c>
      <c r="I339" s="17" t="s">
        <v>48</v>
      </c>
      <c r="J339" s="17">
        <v>38</v>
      </c>
      <c r="K339" s="17">
        <v>0</v>
      </c>
      <c r="L339" s="17">
        <v>0</v>
      </c>
      <c r="M339" s="17">
        <v>0</v>
      </c>
      <c r="N339" s="17">
        <v>0</v>
      </c>
      <c r="O339" s="17">
        <v>20</v>
      </c>
      <c r="P339" s="23">
        <v>525</v>
      </c>
      <c r="Q339" s="23">
        <v>563</v>
      </c>
      <c r="R339" s="23">
        <v>583</v>
      </c>
      <c r="S339" s="17" t="s">
        <v>19</v>
      </c>
      <c r="T339" s="17" t="str">
        <f>IF(ISERROR(VLOOKUP(B:B,'Shared Sites 2-18'!$A$2:$P$98,3,FALSE)),"",VLOOKUP(B:B,'Shared Sites 2-18'!$A$2:$P$98,3,FALSE))</f>
        <v/>
      </c>
      <c r="U339" s="17" t="str">
        <f>IF(ISERROR(VLOOKUP(B:B,'Shared Sites 2-18'!$A$2:$P$98,4,FALSE)),"",VLOOKUP(B:B,'Shared Sites 2-18'!$A$2:$P$98,4,FALSE))</f>
        <v/>
      </c>
      <c r="V339" s="17" t="str">
        <f>IF(ISERROR(VLOOKUP(B:B,'Shared Sites 2-18'!$A$2:$P$98,5,FALSE)),"",VLOOKUP(B:B,'Shared Sites 2-18'!$A$2:$P$98,5,FALSE))</f>
        <v/>
      </c>
      <c r="W339" s="17" t="str">
        <f>IF(ISERROR(VLOOKUP(B:B,'Shared Sites 2-18'!$A$2:$P$98,15,FALSE)),"",VLOOKUP(B:B,'Shared Sites 2-18'!$A$2:$P$98,15,FALSE))</f>
        <v/>
      </c>
      <c r="Y339" s="17" t="str">
        <f t="shared" si="7"/>
        <v>6034</v>
      </c>
      <c r="Z339" s="17">
        <v>6034</v>
      </c>
      <c r="AA339" s="402"/>
      <c r="AB339" s="420"/>
    </row>
    <row r="340" spans="1:28" ht="14.65" customHeight="1" x14ac:dyDescent="0.25">
      <c r="A340" s="16">
        <v>5753</v>
      </c>
      <c r="B340" s="16" t="s">
        <v>570</v>
      </c>
      <c r="C340" s="16" t="s">
        <v>571</v>
      </c>
      <c r="D340" s="16" t="s">
        <v>55</v>
      </c>
      <c r="E340" s="16" t="s">
        <v>50</v>
      </c>
      <c r="F340" s="17" t="s">
        <v>46</v>
      </c>
      <c r="G340" s="17" t="s">
        <v>46</v>
      </c>
      <c r="H340" s="17" t="s">
        <v>48</v>
      </c>
      <c r="I340" s="17" t="s">
        <v>48</v>
      </c>
      <c r="J340" s="17">
        <v>42</v>
      </c>
      <c r="K340" s="17">
        <v>0</v>
      </c>
      <c r="L340" s="17">
        <v>0</v>
      </c>
      <c r="M340" s="17">
        <v>0</v>
      </c>
      <c r="N340" s="17">
        <v>35</v>
      </c>
      <c r="O340" s="17">
        <v>48</v>
      </c>
      <c r="P340" s="23">
        <v>717</v>
      </c>
      <c r="Q340" s="23">
        <v>759</v>
      </c>
      <c r="R340" s="23">
        <v>842</v>
      </c>
      <c r="S340" s="17" t="s">
        <v>19</v>
      </c>
      <c r="T340" s="17" t="str">
        <f>IF(ISERROR(VLOOKUP(B:B,'Shared Sites 2-18'!$A$2:$P$98,3,FALSE)),"",VLOOKUP(B:B,'Shared Sites 2-18'!$A$2:$P$98,3,FALSE))</f>
        <v/>
      </c>
      <c r="U340" s="17" t="str">
        <f>IF(ISERROR(VLOOKUP(B:B,'Shared Sites 2-18'!$A$2:$P$98,4,FALSE)),"",VLOOKUP(B:B,'Shared Sites 2-18'!$A$2:$P$98,4,FALSE))</f>
        <v/>
      </c>
      <c r="V340" s="17" t="str">
        <f>IF(ISERROR(VLOOKUP(B:B,'Shared Sites 2-18'!$A$2:$P$98,5,FALSE)),"",VLOOKUP(B:B,'Shared Sites 2-18'!$A$2:$P$98,5,FALSE))</f>
        <v/>
      </c>
      <c r="W340" s="17" t="str">
        <f>IF(ISERROR(VLOOKUP(B:B,'Shared Sites 2-18'!$A$2:$P$98,15,FALSE)),"",VLOOKUP(B:B,'Shared Sites 2-18'!$A$2:$P$98,15,FALSE))</f>
        <v/>
      </c>
      <c r="Y340" s="17" t="str">
        <f t="shared" si="7"/>
        <v>6034</v>
      </c>
      <c r="Z340" s="17">
        <v>6034</v>
      </c>
      <c r="AA340" s="402"/>
      <c r="AB340" s="420"/>
    </row>
    <row r="341" spans="1:28" ht="14.65" customHeight="1" x14ac:dyDescent="0.25">
      <c r="A341" s="16">
        <v>5781</v>
      </c>
      <c r="B341" s="16" t="s">
        <v>572</v>
      </c>
      <c r="C341" s="16" t="s">
        <v>573</v>
      </c>
      <c r="D341" s="16" t="s">
        <v>55</v>
      </c>
      <c r="E341" s="16" t="s">
        <v>50</v>
      </c>
      <c r="F341" s="17" t="s">
        <v>46</v>
      </c>
      <c r="G341" s="17" t="s">
        <v>46</v>
      </c>
      <c r="H341" s="17" t="s">
        <v>48</v>
      </c>
      <c r="I341" s="17" t="s">
        <v>48</v>
      </c>
      <c r="J341" s="17">
        <v>35</v>
      </c>
      <c r="K341" s="17">
        <v>0</v>
      </c>
      <c r="L341" s="17">
        <v>0</v>
      </c>
      <c r="M341" s="17">
        <v>0</v>
      </c>
      <c r="N341" s="17">
        <v>0</v>
      </c>
      <c r="O341" s="17">
        <v>23</v>
      </c>
      <c r="P341" s="23">
        <v>473</v>
      </c>
      <c r="Q341" s="23">
        <v>508</v>
      </c>
      <c r="R341" s="23">
        <v>531</v>
      </c>
      <c r="S341" s="17" t="s">
        <v>19</v>
      </c>
      <c r="T341" s="17" t="str">
        <f>IF(ISERROR(VLOOKUP(B:B,'Shared Sites 2-18'!$A$2:$P$98,3,FALSE)),"",VLOOKUP(B:B,'Shared Sites 2-18'!$A$2:$P$98,3,FALSE))</f>
        <v/>
      </c>
      <c r="U341" s="17" t="str">
        <f>IF(ISERROR(VLOOKUP(B:B,'Shared Sites 2-18'!$A$2:$P$98,4,FALSE)),"",VLOOKUP(B:B,'Shared Sites 2-18'!$A$2:$P$98,4,FALSE))</f>
        <v/>
      </c>
      <c r="V341" s="17" t="str">
        <f>IF(ISERROR(VLOOKUP(B:B,'Shared Sites 2-18'!$A$2:$P$98,5,FALSE)),"",VLOOKUP(B:B,'Shared Sites 2-18'!$A$2:$P$98,5,FALSE))</f>
        <v/>
      </c>
      <c r="W341" s="17" t="str">
        <f>IF(ISERROR(VLOOKUP(B:B,'Shared Sites 2-18'!$A$2:$P$98,15,FALSE)),"",VLOOKUP(B:B,'Shared Sites 2-18'!$A$2:$P$98,15,FALSE))</f>
        <v/>
      </c>
      <c r="Y341" s="17" t="str">
        <f t="shared" si="7"/>
        <v>6034</v>
      </c>
      <c r="Z341" s="17">
        <v>6034</v>
      </c>
      <c r="AA341" s="402"/>
      <c r="AB341" s="420"/>
    </row>
    <row r="342" spans="1:28" ht="14.65" customHeight="1" x14ac:dyDescent="0.25">
      <c r="A342" s="16">
        <v>5808</v>
      </c>
      <c r="B342" s="16" t="s">
        <v>574</v>
      </c>
      <c r="C342" s="16" t="s">
        <v>575</v>
      </c>
      <c r="D342" s="16" t="s">
        <v>55</v>
      </c>
      <c r="E342" s="16" t="s">
        <v>50</v>
      </c>
      <c r="F342" s="17" t="s">
        <v>46</v>
      </c>
      <c r="G342" s="17" t="s">
        <v>46</v>
      </c>
      <c r="H342" s="17" t="s">
        <v>48</v>
      </c>
      <c r="I342" s="17" t="s">
        <v>48</v>
      </c>
      <c r="J342" s="17">
        <v>15</v>
      </c>
      <c r="K342" s="17">
        <v>0</v>
      </c>
      <c r="L342" s="17">
        <v>0</v>
      </c>
      <c r="M342" s="17">
        <v>0</v>
      </c>
      <c r="N342" s="17">
        <v>0</v>
      </c>
      <c r="O342" s="17">
        <v>0</v>
      </c>
      <c r="P342" s="23">
        <v>351</v>
      </c>
      <c r="Q342" s="23">
        <v>366</v>
      </c>
      <c r="R342" s="23">
        <v>366</v>
      </c>
      <c r="S342" s="17" t="s">
        <v>19</v>
      </c>
      <c r="T342" s="17" t="str">
        <f>IF(ISERROR(VLOOKUP(B:B,'Shared Sites 2-18'!$A$2:$P$98,3,FALSE)),"",VLOOKUP(B:B,'Shared Sites 2-18'!$A$2:$P$98,3,FALSE))</f>
        <v/>
      </c>
      <c r="U342" s="17" t="str">
        <f>IF(ISERROR(VLOOKUP(B:B,'Shared Sites 2-18'!$A$2:$P$98,4,FALSE)),"",VLOOKUP(B:B,'Shared Sites 2-18'!$A$2:$P$98,4,FALSE))</f>
        <v/>
      </c>
      <c r="V342" s="17" t="str">
        <f>IF(ISERROR(VLOOKUP(B:B,'Shared Sites 2-18'!$A$2:$P$98,5,FALSE)),"",VLOOKUP(B:B,'Shared Sites 2-18'!$A$2:$P$98,5,FALSE))</f>
        <v/>
      </c>
      <c r="W342" s="17" t="str">
        <f>IF(ISERROR(VLOOKUP(B:B,'Shared Sites 2-18'!$A$2:$P$98,15,FALSE)),"",VLOOKUP(B:B,'Shared Sites 2-18'!$A$2:$P$98,15,FALSE))</f>
        <v/>
      </c>
      <c r="Y342" s="17" t="str">
        <f t="shared" si="7"/>
        <v>6034</v>
      </c>
      <c r="Z342" s="17">
        <v>6034</v>
      </c>
      <c r="AA342" s="402"/>
      <c r="AB342" s="420"/>
    </row>
    <row r="343" spans="1:28" ht="14.65" customHeight="1" x14ac:dyDescent="0.25">
      <c r="A343" s="16">
        <v>5822</v>
      </c>
      <c r="B343" s="16" t="s">
        <v>576</v>
      </c>
      <c r="C343" s="16" t="s">
        <v>577</v>
      </c>
      <c r="D343" s="16" t="s">
        <v>55</v>
      </c>
      <c r="E343" s="16" t="s">
        <v>50</v>
      </c>
      <c r="F343" s="17" t="s">
        <v>46</v>
      </c>
      <c r="G343" s="17" t="s">
        <v>46</v>
      </c>
      <c r="H343" s="17" t="s">
        <v>48</v>
      </c>
      <c r="I343" s="17" t="s">
        <v>48</v>
      </c>
      <c r="J343" s="17">
        <v>43</v>
      </c>
      <c r="K343" s="17">
        <v>0</v>
      </c>
      <c r="L343" s="17">
        <v>0</v>
      </c>
      <c r="M343" s="17">
        <v>31</v>
      </c>
      <c r="N343" s="17">
        <v>0</v>
      </c>
      <c r="O343" s="17">
        <v>22</v>
      </c>
      <c r="P343" s="23">
        <v>337</v>
      </c>
      <c r="Q343" s="23">
        <v>380</v>
      </c>
      <c r="R343" s="23">
        <v>433</v>
      </c>
      <c r="S343" s="17" t="s">
        <v>19</v>
      </c>
      <c r="T343" s="17" t="str">
        <f>IF(ISERROR(VLOOKUP(B:B,'Shared Sites 2-18'!$A$2:$P$98,3,FALSE)),"",VLOOKUP(B:B,'Shared Sites 2-18'!$A$2:$P$98,3,FALSE))</f>
        <v/>
      </c>
      <c r="U343" s="17" t="str">
        <f>IF(ISERROR(VLOOKUP(B:B,'Shared Sites 2-18'!$A$2:$P$98,4,FALSE)),"",VLOOKUP(B:B,'Shared Sites 2-18'!$A$2:$P$98,4,FALSE))</f>
        <v/>
      </c>
      <c r="V343" s="17" t="str">
        <f>IF(ISERROR(VLOOKUP(B:B,'Shared Sites 2-18'!$A$2:$P$98,5,FALSE)),"",VLOOKUP(B:B,'Shared Sites 2-18'!$A$2:$P$98,5,FALSE))</f>
        <v/>
      </c>
      <c r="W343" s="17" t="str">
        <f>IF(ISERROR(VLOOKUP(B:B,'Shared Sites 2-18'!$A$2:$P$98,15,FALSE)),"",VLOOKUP(B:B,'Shared Sites 2-18'!$A$2:$P$98,15,FALSE))</f>
        <v/>
      </c>
      <c r="Y343" s="17" t="str">
        <f t="shared" si="7"/>
        <v>6034</v>
      </c>
      <c r="Z343" s="17">
        <v>6034</v>
      </c>
      <c r="AA343" s="402"/>
      <c r="AB343" s="420"/>
    </row>
    <row r="344" spans="1:28" ht="14.65" customHeight="1" x14ac:dyDescent="0.25">
      <c r="A344" s="16">
        <v>5836</v>
      </c>
      <c r="B344" s="16" t="s">
        <v>578</v>
      </c>
      <c r="C344" s="16" t="s">
        <v>579</v>
      </c>
      <c r="D344" s="16" t="s">
        <v>55</v>
      </c>
      <c r="E344" s="16" t="s">
        <v>50</v>
      </c>
      <c r="F344" s="17" t="s">
        <v>46</v>
      </c>
      <c r="G344" s="17" t="s">
        <v>46</v>
      </c>
      <c r="H344" s="17" t="s">
        <v>48</v>
      </c>
      <c r="I344" s="17" t="s">
        <v>48</v>
      </c>
      <c r="J344" s="17">
        <v>18</v>
      </c>
      <c r="K344" s="17">
        <v>0</v>
      </c>
      <c r="L344" s="17">
        <v>0</v>
      </c>
      <c r="M344" s="17">
        <v>0</v>
      </c>
      <c r="N344" s="17">
        <v>0</v>
      </c>
      <c r="O344" s="17">
        <v>17</v>
      </c>
      <c r="P344" s="23">
        <v>406</v>
      </c>
      <c r="Q344" s="23">
        <v>424</v>
      </c>
      <c r="R344" s="23">
        <v>441</v>
      </c>
      <c r="S344" s="17" t="s">
        <v>19</v>
      </c>
      <c r="T344" s="17" t="str">
        <f>IF(ISERROR(VLOOKUP(B:B,'Shared Sites 2-18'!$A$2:$P$98,3,FALSE)),"",VLOOKUP(B:B,'Shared Sites 2-18'!$A$2:$P$98,3,FALSE))</f>
        <v/>
      </c>
      <c r="U344" s="17" t="str">
        <f>IF(ISERROR(VLOOKUP(B:B,'Shared Sites 2-18'!$A$2:$P$98,4,FALSE)),"",VLOOKUP(B:B,'Shared Sites 2-18'!$A$2:$P$98,4,FALSE))</f>
        <v/>
      </c>
      <c r="V344" s="17" t="str">
        <f>IF(ISERROR(VLOOKUP(B:B,'Shared Sites 2-18'!$A$2:$P$98,5,FALSE)),"",VLOOKUP(B:B,'Shared Sites 2-18'!$A$2:$P$98,5,FALSE))</f>
        <v/>
      </c>
      <c r="W344" s="17" t="str">
        <f>IF(ISERROR(VLOOKUP(B:B,'Shared Sites 2-18'!$A$2:$P$98,15,FALSE)),"",VLOOKUP(B:B,'Shared Sites 2-18'!$A$2:$P$98,15,FALSE))</f>
        <v/>
      </c>
      <c r="Y344" s="17" t="str">
        <f t="shared" si="7"/>
        <v>6034</v>
      </c>
      <c r="Z344" s="17">
        <v>6034</v>
      </c>
      <c r="AA344" s="402"/>
      <c r="AB344" s="420"/>
    </row>
    <row r="345" spans="1:28" ht="14.65" customHeight="1" x14ac:dyDescent="0.25">
      <c r="A345" s="16">
        <v>5849</v>
      </c>
      <c r="B345" s="16" t="s">
        <v>580</v>
      </c>
      <c r="C345" s="16" t="s">
        <v>581</v>
      </c>
      <c r="D345" s="16" t="s">
        <v>55</v>
      </c>
      <c r="E345" s="16" t="s">
        <v>50</v>
      </c>
      <c r="F345" s="17" t="s">
        <v>46</v>
      </c>
      <c r="G345" s="17" t="s">
        <v>46</v>
      </c>
      <c r="H345" s="17" t="s">
        <v>48</v>
      </c>
      <c r="I345" s="17" t="s">
        <v>48</v>
      </c>
      <c r="J345" s="17">
        <v>39</v>
      </c>
      <c r="K345" s="17">
        <v>0</v>
      </c>
      <c r="L345" s="17">
        <v>0</v>
      </c>
      <c r="M345" s="17">
        <v>17</v>
      </c>
      <c r="N345" s="17">
        <v>0</v>
      </c>
      <c r="O345" s="17">
        <v>15</v>
      </c>
      <c r="P345" s="23">
        <v>496</v>
      </c>
      <c r="Q345" s="23">
        <v>535</v>
      </c>
      <c r="R345" s="23">
        <v>567</v>
      </c>
      <c r="S345" s="17" t="s">
        <v>19</v>
      </c>
      <c r="T345" s="17" t="str">
        <f>IF(ISERROR(VLOOKUP(B:B,'Shared Sites 2-18'!$A$2:$P$98,3,FALSE)),"",VLOOKUP(B:B,'Shared Sites 2-18'!$A$2:$P$98,3,FALSE))</f>
        <v/>
      </c>
      <c r="U345" s="17" t="str">
        <f>IF(ISERROR(VLOOKUP(B:B,'Shared Sites 2-18'!$A$2:$P$98,4,FALSE)),"",VLOOKUP(B:B,'Shared Sites 2-18'!$A$2:$P$98,4,FALSE))</f>
        <v/>
      </c>
      <c r="V345" s="17" t="str">
        <f>IF(ISERROR(VLOOKUP(B:B,'Shared Sites 2-18'!$A$2:$P$98,5,FALSE)),"",VLOOKUP(B:B,'Shared Sites 2-18'!$A$2:$P$98,5,FALSE))</f>
        <v/>
      </c>
      <c r="W345" s="17" t="str">
        <f>IF(ISERROR(VLOOKUP(B:B,'Shared Sites 2-18'!$A$2:$P$98,15,FALSE)),"",VLOOKUP(B:B,'Shared Sites 2-18'!$A$2:$P$98,15,FALSE))</f>
        <v/>
      </c>
      <c r="Y345" s="17" t="str">
        <f t="shared" si="7"/>
        <v>6034</v>
      </c>
      <c r="Z345" s="17">
        <v>6034</v>
      </c>
      <c r="AA345" s="402"/>
      <c r="AB345" s="420"/>
    </row>
    <row r="346" spans="1:28" ht="14.65" customHeight="1" x14ac:dyDescent="0.25">
      <c r="A346" s="16">
        <v>5857</v>
      </c>
      <c r="B346" s="16" t="s">
        <v>582</v>
      </c>
      <c r="C346" s="16" t="s">
        <v>583</v>
      </c>
      <c r="D346" s="16" t="s">
        <v>55</v>
      </c>
      <c r="E346" s="16" t="s">
        <v>50</v>
      </c>
      <c r="F346" s="17" t="s">
        <v>46</v>
      </c>
      <c r="G346" s="17" t="s">
        <v>46</v>
      </c>
      <c r="H346" s="17" t="s">
        <v>48</v>
      </c>
      <c r="I346" s="17" t="s">
        <v>48</v>
      </c>
      <c r="J346" s="17">
        <v>40</v>
      </c>
      <c r="K346" s="17">
        <v>0</v>
      </c>
      <c r="L346" s="17">
        <v>0</v>
      </c>
      <c r="M346" s="17">
        <v>12</v>
      </c>
      <c r="N346" s="17">
        <v>38</v>
      </c>
      <c r="O346" s="17">
        <v>24</v>
      </c>
      <c r="P346" s="23">
        <v>754</v>
      </c>
      <c r="Q346" s="23">
        <v>794</v>
      </c>
      <c r="R346" s="23">
        <v>868</v>
      </c>
      <c r="S346" s="17" t="s">
        <v>19</v>
      </c>
      <c r="T346" s="17" t="str">
        <f>IF(ISERROR(VLOOKUP(B:B,'Shared Sites 2-18'!$A$2:$P$98,3,FALSE)),"",VLOOKUP(B:B,'Shared Sites 2-18'!$A$2:$P$98,3,FALSE))</f>
        <v/>
      </c>
      <c r="U346" s="17" t="str">
        <f>IF(ISERROR(VLOOKUP(B:B,'Shared Sites 2-18'!$A$2:$P$98,4,FALSE)),"",VLOOKUP(B:B,'Shared Sites 2-18'!$A$2:$P$98,4,FALSE))</f>
        <v/>
      </c>
      <c r="V346" s="17" t="str">
        <f>IF(ISERROR(VLOOKUP(B:B,'Shared Sites 2-18'!$A$2:$P$98,5,FALSE)),"",VLOOKUP(B:B,'Shared Sites 2-18'!$A$2:$P$98,5,FALSE))</f>
        <v/>
      </c>
      <c r="W346" s="17" t="str">
        <f>IF(ISERROR(VLOOKUP(B:B,'Shared Sites 2-18'!$A$2:$P$98,15,FALSE)),"",VLOOKUP(B:B,'Shared Sites 2-18'!$A$2:$P$98,15,FALSE))</f>
        <v/>
      </c>
      <c r="Y346" s="17" t="str">
        <f t="shared" si="7"/>
        <v>6034</v>
      </c>
      <c r="Z346" s="17">
        <v>6034</v>
      </c>
      <c r="AA346" s="402"/>
      <c r="AB346" s="420"/>
    </row>
    <row r="347" spans="1:28" ht="14.65" customHeight="1" x14ac:dyDescent="0.25">
      <c r="A347" s="16">
        <v>5863</v>
      </c>
      <c r="B347" s="16" t="s">
        <v>584</v>
      </c>
      <c r="C347" s="16" t="s">
        <v>585</v>
      </c>
      <c r="D347" s="16" t="s">
        <v>55</v>
      </c>
      <c r="E347" s="16" t="s">
        <v>50</v>
      </c>
      <c r="F347" s="17" t="s">
        <v>46</v>
      </c>
      <c r="G347" s="17" t="s">
        <v>46</v>
      </c>
      <c r="H347" s="17" t="s">
        <v>48</v>
      </c>
      <c r="I347" s="17" t="s">
        <v>48</v>
      </c>
      <c r="J347" s="17">
        <v>25</v>
      </c>
      <c r="K347" s="17">
        <v>0</v>
      </c>
      <c r="L347" s="17">
        <v>0</v>
      </c>
      <c r="M347" s="17">
        <v>0</v>
      </c>
      <c r="N347" s="17">
        <v>0</v>
      </c>
      <c r="O347" s="17">
        <v>24</v>
      </c>
      <c r="P347" s="23">
        <v>465</v>
      </c>
      <c r="Q347" s="23">
        <v>490</v>
      </c>
      <c r="R347" s="23">
        <v>514</v>
      </c>
      <c r="S347" s="17" t="s">
        <v>19</v>
      </c>
      <c r="T347" s="17" t="str">
        <f>IF(ISERROR(VLOOKUP(B:B,'Shared Sites 2-18'!$A$2:$P$98,3,FALSE)),"",VLOOKUP(B:B,'Shared Sites 2-18'!$A$2:$P$98,3,FALSE))</f>
        <v/>
      </c>
      <c r="U347" s="17" t="str">
        <f>IF(ISERROR(VLOOKUP(B:B,'Shared Sites 2-18'!$A$2:$P$98,4,FALSE)),"",VLOOKUP(B:B,'Shared Sites 2-18'!$A$2:$P$98,4,FALSE))</f>
        <v/>
      </c>
      <c r="V347" s="17" t="str">
        <f>IF(ISERROR(VLOOKUP(B:B,'Shared Sites 2-18'!$A$2:$P$98,5,FALSE)),"",VLOOKUP(B:B,'Shared Sites 2-18'!$A$2:$P$98,5,FALSE))</f>
        <v/>
      </c>
      <c r="W347" s="17" t="str">
        <f>IF(ISERROR(VLOOKUP(B:B,'Shared Sites 2-18'!$A$2:$P$98,15,FALSE)),"",VLOOKUP(B:B,'Shared Sites 2-18'!$A$2:$P$98,15,FALSE))</f>
        <v/>
      </c>
      <c r="Y347" s="17" t="str">
        <f t="shared" si="7"/>
        <v>6034</v>
      </c>
      <c r="Z347" s="17">
        <v>6034</v>
      </c>
      <c r="AA347" s="402"/>
      <c r="AB347" s="420"/>
    </row>
    <row r="348" spans="1:28" ht="14.65" customHeight="1" x14ac:dyDescent="0.25">
      <c r="A348" s="16">
        <v>5877</v>
      </c>
      <c r="B348" s="16" t="s">
        <v>586</v>
      </c>
      <c r="C348" s="16" t="s">
        <v>587</v>
      </c>
      <c r="D348" s="16" t="s">
        <v>55</v>
      </c>
      <c r="E348" s="16" t="s">
        <v>50</v>
      </c>
      <c r="F348" s="17" t="s">
        <v>46</v>
      </c>
      <c r="G348" s="17" t="s">
        <v>46</v>
      </c>
      <c r="H348" s="17" t="s">
        <v>48</v>
      </c>
      <c r="I348" s="17" t="s">
        <v>48</v>
      </c>
      <c r="J348" s="17">
        <v>47</v>
      </c>
      <c r="K348" s="17">
        <v>0</v>
      </c>
      <c r="L348" s="17">
        <v>0</v>
      </c>
      <c r="M348" s="17">
        <v>22</v>
      </c>
      <c r="N348" s="17">
        <v>0</v>
      </c>
      <c r="O348" s="17">
        <v>42</v>
      </c>
      <c r="P348" s="23">
        <v>684</v>
      </c>
      <c r="Q348" s="23">
        <v>731</v>
      </c>
      <c r="R348" s="23">
        <v>795</v>
      </c>
      <c r="S348" s="17" t="s">
        <v>19</v>
      </c>
      <c r="T348" s="17" t="str">
        <f>IF(ISERROR(VLOOKUP(B:B,'Shared Sites 2-18'!$A$2:$P$98,3,FALSE)),"",VLOOKUP(B:B,'Shared Sites 2-18'!$A$2:$P$98,3,FALSE))</f>
        <v/>
      </c>
      <c r="U348" s="17" t="str">
        <f>IF(ISERROR(VLOOKUP(B:B,'Shared Sites 2-18'!$A$2:$P$98,4,FALSE)),"",VLOOKUP(B:B,'Shared Sites 2-18'!$A$2:$P$98,4,FALSE))</f>
        <v/>
      </c>
      <c r="V348" s="17" t="str">
        <f>IF(ISERROR(VLOOKUP(B:B,'Shared Sites 2-18'!$A$2:$P$98,5,FALSE)),"",VLOOKUP(B:B,'Shared Sites 2-18'!$A$2:$P$98,5,FALSE))</f>
        <v/>
      </c>
      <c r="W348" s="17" t="str">
        <f>IF(ISERROR(VLOOKUP(B:B,'Shared Sites 2-18'!$A$2:$P$98,15,FALSE)),"",VLOOKUP(B:B,'Shared Sites 2-18'!$A$2:$P$98,15,FALSE))</f>
        <v/>
      </c>
      <c r="Y348" s="17" t="str">
        <f t="shared" si="7"/>
        <v>6034</v>
      </c>
      <c r="Z348" s="17">
        <v>6034</v>
      </c>
      <c r="AA348" s="402"/>
      <c r="AB348" s="420"/>
    </row>
    <row r="349" spans="1:28" ht="14.65" customHeight="1" x14ac:dyDescent="0.25">
      <c r="A349" s="16">
        <v>5884</v>
      </c>
      <c r="B349" s="16" t="s">
        <v>588</v>
      </c>
      <c r="C349" s="16" t="s">
        <v>589</v>
      </c>
      <c r="D349" s="16" t="s">
        <v>55</v>
      </c>
      <c r="E349" s="16" t="s">
        <v>50</v>
      </c>
      <c r="F349" s="17" t="s">
        <v>46</v>
      </c>
      <c r="G349" s="17" t="s">
        <v>46</v>
      </c>
      <c r="H349" s="17" t="s">
        <v>48</v>
      </c>
      <c r="I349" s="17" t="s">
        <v>48</v>
      </c>
      <c r="J349" s="17">
        <v>24</v>
      </c>
      <c r="K349" s="17">
        <v>0</v>
      </c>
      <c r="L349" s="17">
        <v>0</v>
      </c>
      <c r="M349" s="17">
        <v>20</v>
      </c>
      <c r="N349" s="17">
        <v>0</v>
      </c>
      <c r="O349" s="17">
        <v>10</v>
      </c>
      <c r="P349" s="23">
        <v>366</v>
      </c>
      <c r="Q349" s="23">
        <v>390</v>
      </c>
      <c r="R349" s="23">
        <v>420</v>
      </c>
      <c r="S349" s="17" t="s">
        <v>19</v>
      </c>
      <c r="T349" s="17" t="str">
        <f>IF(ISERROR(VLOOKUP(B:B,'Shared Sites 2-18'!$A$2:$P$98,3,FALSE)),"",VLOOKUP(B:B,'Shared Sites 2-18'!$A$2:$P$98,3,FALSE))</f>
        <v/>
      </c>
      <c r="U349" s="17" t="str">
        <f>IF(ISERROR(VLOOKUP(B:B,'Shared Sites 2-18'!$A$2:$P$98,4,FALSE)),"",VLOOKUP(B:B,'Shared Sites 2-18'!$A$2:$P$98,4,FALSE))</f>
        <v/>
      </c>
      <c r="V349" s="17" t="str">
        <f>IF(ISERROR(VLOOKUP(B:B,'Shared Sites 2-18'!$A$2:$P$98,5,FALSE)),"",VLOOKUP(B:B,'Shared Sites 2-18'!$A$2:$P$98,5,FALSE))</f>
        <v/>
      </c>
      <c r="W349" s="17" t="str">
        <f>IF(ISERROR(VLOOKUP(B:B,'Shared Sites 2-18'!$A$2:$P$98,15,FALSE)),"",VLOOKUP(B:B,'Shared Sites 2-18'!$A$2:$P$98,15,FALSE))</f>
        <v/>
      </c>
      <c r="Y349" s="17" t="str">
        <f t="shared" si="7"/>
        <v>6034</v>
      </c>
      <c r="Z349" s="17">
        <v>6034</v>
      </c>
      <c r="AA349" s="402"/>
      <c r="AB349" s="420"/>
    </row>
    <row r="350" spans="1:28" ht="14.65" customHeight="1" x14ac:dyDescent="0.25">
      <c r="A350" s="16">
        <v>5887</v>
      </c>
      <c r="B350" s="16" t="s">
        <v>590</v>
      </c>
      <c r="C350" s="16" t="s">
        <v>591</v>
      </c>
      <c r="D350" s="16" t="s">
        <v>55</v>
      </c>
      <c r="E350" s="16" t="s">
        <v>50</v>
      </c>
      <c r="F350" s="17" t="s">
        <v>46</v>
      </c>
      <c r="G350" s="17" t="s">
        <v>46</v>
      </c>
      <c r="H350" s="17" t="s">
        <v>48</v>
      </c>
      <c r="I350" s="17" t="s">
        <v>48</v>
      </c>
      <c r="J350" s="17">
        <v>51</v>
      </c>
      <c r="K350" s="17">
        <v>0</v>
      </c>
      <c r="L350" s="17">
        <v>0</v>
      </c>
      <c r="M350" s="17">
        <v>0</v>
      </c>
      <c r="N350" s="17">
        <v>0</v>
      </c>
      <c r="O350" s="17">
        <v>21</v>
      </c>
      <c r="P350" s="23">
        <v>645</v>
      </c>
      <c r="Q350" s="23">
        <v>696</v>
      </c>
      <c r="R350" s="23">
        <v>717</v>
      </c>
      <c r="S350" s="17" t="s">
        <v>19</v>
      </c>
      <c r="T350" s="17" t="str">
        <f>IF(ISERROR(VLOOKUP(B:B,'Shared Sites 2-18'!$A$2:$P$98,3,FALSE)),"",VLOOKUP(B:B,'Shared Sites 2-18'!$A$2:$P$98,3,FALSE))</f>
        <v/>
      </c>
      <c r="U350" s="17" t="str">
        <f>IF(ISERROR(VLOOKUP(B:B,'Shared Sites 2-18'!$A$2:$P$98,4,FALSE)),"",VLOOKUP(B:B,'Shared Sites 2-18'!$A$2:$P$98,4,FALSE))</f>
        <v/>
      </c>
      <c r="V350" s="17" t="str">
        <f>IF(ISERROR(VLOOKUP(B:B,'Shared Sites 2-18'!$A$2:$P$98,5,FALSE)),"",VLOOKUP(B:B,'Shared Sites 2-18'!$A$2:$P$98,5,FALSE))</f>
        <v/>
      </c>
      <c r="W350" s="17" t="str">
        <f>IF(ISERROR(VLOOKUP(B:B,'Shared Sites 2-18'!$A$2:$P$98,15,FALSE)),"",VLOOKUP(B:B,'Shared Sites 2-18'!$A$2:$P$98,15,FALSE))</f>
        <v/>
      </c>
      <c r="Y350" s="17" t="str">
        <f t="shared" si="7"/>
        <v>6034</v>
      </c>
      <c r="Z350" s="17">
        <v>6034</v>
      </c>
      <c r="AA350" s="402"/>
      <c r="AB350" s="420"/>
    </row>
    <row r="351" spans="1:28" ht="14.65" customHeight="1" x14ac:dyDescent="0.25">
      <c r="A351" s="16">
        <v>5889</v>
      </c>
      <c r="B351" s="16" t="s">
        <v>592</v>
      </c>
      <c r="C351" s="16" t="s">
        <v>1567</v>
      </c>
      <c r="D351" s="16" t="s">
        <v>90</v>
      </c>
      <c r="E351" s="16" t="s">
        <v>91</v>
      </c>
      <c r="F351" s="17" t="s">
        <v>102</v>
      </c>
      <c r="G351" s="17" t="s">
        <v>46</v>
      </c>
      <c r="H351" s="17" t="s">
        <v>51</v>
      </c>
      <c r="I351" s="17" t="s">
        <v>51</v>
      </c>
      <c r="J351" s="17">
        <v>0</v>
      </c>
      <c r="K351" s="17">
        <v>0</v>
      </c>
      <c r="L351" s="17">
        <v>0</v>
      </c>
      <c r="M351" s="17">
        <v>0</v>
      </c>
      <c r="N351" s="17">
        <v>0</v>
      </c>
      <c r="O351" s="17">
        <v>0</v>
      </c>
      <c r="P351" s="23">
        <v>405</v>
      </c>
      <c r="Q351" s="23">
        <v>405</v>
      </c>
      <c r="R351" s="23">
        <v>405</v>
      </c>
      <c r="S351" s="17" t="s">
        <v>19</v>
      </c>
      <c r="T351" s="17" t="str">
        <f>IF(ISERROR(VLOOKUP(B:B,'Shared Sites 2-18'!$A$2:$P$98,3,FALSE)),"",VLOOKUP(B:B,'Shared Sites 2-18'!$A$2:$P$98,3,FALSE))</f>
        <v/>
      </c>
      <c r="U351" s="17" t="str">
        <f>IF(ISERROR(VLOOKUP(B:B,'Shared Sites 2-18'!$A$2:$P$98,4,FALSE)),"",VLOOKUP(B:B,'Shared Sites 2-18'!$A$2:$P$98,4,FALSE))</f>
        <v/>
      </c>
      <c r="V351" s="17" t="str">
        <f>IF(ISERROR(VLOOKUP(B:B,'Shared Sites 2-18'!$A$2:$P$98,5,FALSE)),"",VLOOKUP(B:B,'Shared Sites 2-18'!$A$2:$P$98,5,FALSE))</f>
        <v/>
      </c>
      <c r="W351" s="17" t="str">
        <f>IF(ISERROR(VLOOKUP(B:B,'Shared Sites 2-18'!$A$2:$P$98,15,FALSE)),"",VLOOKUP(B:B,'Shared Sites 2-18'!$A$2:$P$98,15,FALSE))</f>
        <v/>
      </c>
      <c r="Y351" s="17" t="str">
        <f t="shared" si="7"/>
        <v>6034</v>
      </c>
      <c r="Z351" s="17">
        <v>6034</v>
      </c>
      <c r="AA351" s="402"/>
      <c r="AB351" s="420"/>
    </row>
    <row r="352" spans="1:28" ht="14.65" customHeight="1" x14ac:dyDescent="0.25">
      <c r="A352" s="16">
        <v>5894</v>
      </c>
      <c r="B352" s="16" t="s">
        <v>593</v>
      </c>
      <c r="C352" s="16" t="s">
        <v>1568</v>
      </c>
      <c r="D352" s="16" t="s">
        <v>55</v>
      </c>
      <c r="E352" s="16" t="s">
        <v>50</v>
      </c>
      <c r="F352" s="17" t="s">
        <v>46</v>
      </c>
      <c r="G352" s="17" t="s">
        <v>46</v>
      </c>
      <c r="H352" s="17" t="s">
        <v>49</v>
      </c>
      <c r="I352" s="17" t="s">
        <v>49</v>
      </c>
      <c r="J352" s="17">
        <v>0</v>
      </c>
      <c r="K352" s="17">
        <v>0</v>
      </c>
      <c r="L352" s="17">
        <v>0</v>
      </c>
      <c r="M352" s="17">
        <v>13</v>
      </c>
      <c r="N352" s="17">
        <v>41</v>
      </c>
      <c r="O352" s="17">
        <v>20</v>
      </c>
      <c r="P352" s="23">
        <v>332</v>
      </c>
      <c r="Q352" s="23">
        <v>332</v>
      </c>
      <c r="R352" s="23">
        <v>406</v>
      </c>
      <c r="S352" s="17" t="s">
        <v>19</v>
      </c>
      <c r="T352" s="17" t="str">
        <f>IF(ISERROR(VLOOKUP(B:B,'Shared Sites 2-18'!$A$2:$P$98,3,FALSE)),"",VLOOKUP(B:B,'Shared Sites 2-18'!$A$2:$P$98,3,FALSE))</f>
        <v/>
      </c>
      <c r="U352" s="17" t="str">
        <f>IF(ISERROR(VLOOKUP(B:B,'Shared Sites 2-18'!$A$2:$P$98,4,FALSE)),"",VLOOKUP(B:B,'Shared Sites 2-18'!$A$2:$P$98,4,FALSE))</f>
        <v/>
      </c>
      <c r="V352" s="17" t="str">
        <f>IF(ISERROR(VLOOKUP(B:B,'Shared Sites 2-18'!$A$2:$P$98,5,FALSE)),"",VLOOKUP(B:B,'Shared Sites 2-18'!$A$2:$P$98,5,FALSE))</f>
        <v/>
      </c>
      <c r="W352" s="17" t="str">
        <f>IF(ISERROR(VLOOKUP(B:B,'Shared Sites 2-18'!$A$2:$P$98,15,FALSE)),"",VLOOKUP(B:B,'Shared Sites 2-18'!$A$2:$P$98,15,FALSE))</f>
        <v/>
      </c>
      <c r="Y352" s="17" t="str">
        <f t="shared" si="7"/>
        <v>6034</v>
      </c>
      <c r="Z352" s="17">
        <v>6034</v>
      </c>
      <c r="AA352" s="402"/>
      <c r="AB352" s="420"/>
    </row>
    <row r="353" spans="1:28" ht="14.65" customHeight="1" x14ac:dyDescent="0.25">
      <c r="A353" s="16">
        <v>5904</v>
      </c>
      <c r="B353" s="16" t="s">
        <v>594</v>
      </c>
      <c r="C353" s="16" t="s">
        <v>1569</v>
      </c>
      <c r="D353" s="16" t="s">
        <v>55</v>
      </c>
      <c r="E353" s="16" t="s">
        <v>80</v>
      </c>
      <c r="F353" s="17" t="s">
        <v>46</v>
      </c>
      <c r="G353" s="17" t="s">
        <v>46</v>
      </c>
      <c r="H353" s="17" t="s">
        <v>51</v>
      </c>
      <c r="I353" s="17" t="s">
        <v>51</v>
      </c>
      <c r="J353" s="17">
        <v>9</v>
      </c>
      <c r="K353" s="17">
        <v>0</v>
      </c>
      <c r="L353" s="17">
        <v>0</v>
      </c>
      <c r="M353" s="17">
        <v>0</v>
      </c>
      <c r="N353" s="17">
        <v>0</v>
      </c>
      <c r="O353" s="17">
        <v>0</v>
      </c>
      <c r="P353" s="23">
        <v>484</v>
      </c>
      <c r="Q353" s="23">
        <v>493</v>
      </c>
      <c r="R353" s="23">
        <v>493</v>
      </c>
      <c r="S353" s="17" t="s">
        <v>19</v>
      </c>
      <c r="T353" s="17" t="str">
        <f>IF(ISERROR(VLOOKUP(B:B,'Shared Sites 2-18'!$A$2:$P$98,3,FALSE)),"",VLOOKUP(B:B,'Shared Sites 2-18'!$A$2:$P$98,3,FALSE))</f>
        <v/>
      </c>
      <c r="U353" s="17" t="str">
        <f>IF(ISERROR(VLOOKUP(B:B,'Shared Sites 2-18'!$A$2:$P$98,4,FALSE)),"",VLOOKUP(B:B,'Shared Sites 2-18'!$A$2:$P$98,4,FALSE))</f>
        <v/>
      </c>
      <c r="V353" s="17" t="str">
        <f>IF(ISERROR(VLOOKUP(B:B,'Shared Sites 2-18'!$A$2:$P$98,5,FALSE)),"",VLOOKUP(B:B,'Shared Sites 2-18'!$A$2:$P$98,5,FALSE))</f>
        <v/>
      </c>
      <c r="W353" s="17" t="str">
        <f>IF(ISERROR(VLOOKUP(B:B,'Shared Sites 2-18'!$A$2:$P$98,15,FALSE)),"",VLOOKUP(B:B,'Shared Sites 2-18'!$A$2:$P$98,15,FALSE))</f>
        <v/>
      </c>
      <c r="Y353" s="17" t="str">
        <f t="shared" si="7"/>
        <v>6034</v>
      </c>
      <c r="Z353" s="17">
        <v>6034</v>
      </c>
      <c r="AA353" s="402"/>
      <c r="AB353" s="420"/>
    </row>
    <row r="354" spans="1:28" ht="14.65" customHeight="1" x14ac:dyDescent="0.25">
      <c r="A354" s="16">
        <v>5918</v>
      </c>
      <c r="B354" s="16" t="s">
        <v>595</v>
      </c>
      <c r="C354" s="16" t="s">
        <v>1570</v>
      </c>
      <c r="D354" s="16" t="s">
        <v>55</v>
      </c>
      <c r="E354" s="16" t="s">
        <v>50</v>
      </c>
      <c r="F354" s="17" t="s">
        <v>46</v>
      </c>
      <c r="G354" s="17" t="s">
        <v>46</v>
      </c>
      <c r="H354" s="17" t="s">
        <v>49</v>
      </c>
      <c r="I354" s="17" t="s">
        <v>49</v>
      </c>
      <c r="J354" s="17">
        <v>17</v>
      </c>
      <c r="K354" s="17">
        <v>0</v>
      </c>
      <c r="L354" s="17">
        <v>0</v>
      </c>
      <c r="M354" s="17">
        <v>0</v>
      </c>
      <c r="N354" s="17">
        <v>0</v>
      </c>
      <c r="O354" s="17">
        <v>17</v>
      </c>
      <c r="P354" s="23">
        <v>322</v>
      </c>
      <c r="Q354" s="23">
        <v>339</v>
      </c>
      <c r="R354" s="23">
        <v>356</v>
      </c>
      <c r="S354" s="17" t="s">
        <v>19</v>
      </c>
      <c r="T354" s="17" t="str">
        <f>IF(ISERROR(VLOOKUP(B:B,'Shared Sites 2-18'!$A$2:$P$98,3,FALSE)),"",VLOOKUP(B:B,'Shared Sites 2-18'!$A$2:$P$98,3,FALSE))</f>
        <v/>
      </c>
      <c r="U354" s="17" t="str">
        <f>IF(ISERROR(VLOOKUP(B:B,'Shared Sites 2-18'!$A$2:$P$98,4,FALSE)),"",VLOOKUP(B:B,'Shared Sites 2-18'!$A$2:$P$98,4,FALSE))</f>
        <v/>
      </c>
      <c r="V354" s="17" t="str">
        <f>IF(ISERROR(VLOOKUP(B:B,'Shared Sites 2-18'!$A$2:$P$98,5,FALSE)),"",VLOOKUP(B:B,'Shared Sites 2-18'!$A$2:$P$98,5,FALSE))</f>
        <v/>
      </c>
      <c r="W354" s="17" t="str">
        <f>IF(ISERROR(VLOOKUP(B:B,'Shared Sites 2-18'!$A$2:$P$98,15,FALSE)),"",VLOOKUP(B:B,'Shared Sites 2-18'!$A$2:$P$98,15,FALSE))</f>
        <v/>
      </c>
      <c r="Y354" s="17" t="str">
        <f t="shared" si="7"/>
        <v>6034</v>
      </c>
      <c r="Z354" s="17">
        <v>6034</v>
      </c>
      <c r="AA354" s="402"/>
      <c r="AB354" s="420"/>
    </row>
    <row r="355" spans="1:28" ht="14.65" customHeight="1" x14ac:dyDescent="0.25">
      <c r="A355" s="16">
        <v>5959</v>
      </c>
      <c r="B355" s="16" t="s">
        <v>596</v>
      </c>
      <c r="C355" s="16" t="s">
        <v>1571</v>
      </c>
      <c r="D355" s="16" t="s">
        <v>55</v>
      </c>
      <c r="E355" s="16" t="s">
        <v>80</v>
      </c>
      <c r="F355" s="17" t="s">
        <v>102</v>
      </c>
      <c r="G355" s="17" t="s">
        <v>46</v>
      </c>
      <c r="H355" s="17" t="s">
        <v>51</v>
      </c>
      <c r="I355" s="17" t="s">
        <v>51</v>
      </c>
      <c r="J355" s="17">
        <v>0</v>
      </c>
      <c r="K355" s="17">
        <v>0</v>
      </c>
      <c r="L355" s="17">
        <v>0</v>
      </c>
      <c r="M355" s="17">
        <v>0</v>
      </c>
      <c r="N355" s="17">
        <v>0</v>
      </c>
      <c r="O355" s="17">
        <v>0</v>
      </c>
      <c r="P355" s="23">
        <v>494</v>
      </c>
      <c r="Q355" s="23">
        <v>494</v>
      </c>
      <c r="R355" s="23">
        <v>494</v>
      </c>
      <c r="S355" s="17" t="s">
        <v>19</v>
      </c>
      <c r="T355" s="17" t="str">
        <f>IF(ISERROR(VLOOKUP(B:B,'Shared Sites 2-18'!$A$2:$P$98,3,FALSE)),"",VLOOKUP(B:B,'Shared Sites 2-18'!$A$2:$P$98,3,FALSE))</f>
        <v/>
      </c>
      <c r="U355" s="17" t="str">
        <f>IF(ISERROR(VLOOKUP(B:B,'Shared Sites 2-18'!$A$2:$P$98,4,FALSE)),"",VLOOKUP(B:B,'Shared Sites 2-18'!$A$2:$P$98,4,FALSE))</f>
        <v/>
      </c>
      <c r="V355" s="17" t="str">
        <f>IF(ISERROR(VLOOKUP(B:B,'Shared Sites 2-18'!$A$2:$P$98,5,FALSE)),"",VLOOKUP(B:B,'Shared Sites 2-18'!$A$2:$P$98,5,FALSE))</f>
        <v/>
      </c>
      <c r="W355" s="17" t="str">
        <f>IF(ISERROR(VLOOKUP(B:B,'Shared Sites 2-18'!$A$2:$P$98,15,FALSE)),"",VLOOKUP(B:B,'Shared Sites 2-18'!$A$2:$P$98,15,FALSE))</f>
        <v/>
      </c>
      <c r="Y355" s="17" t="str">
        <f t="shared" si="7"/>
        <v>6034</v>
      </c>
      <c r="Z355" s="17">
        <v>6034</v>
      </c>
      <c r="AA355" s="402"/>
      <c r="AB355" s="420"/>
    </row>
    <row r="356" spans="1:28" ht="14.65" customHeight="1" x14ac:dyDescent="0.25">
      <c r="A356" s="16">
        <v>5986</v>
      </c>
      <c r="B356" s="16" t="s">
        <v>597</v>
      </c>
      <c r="C356" s="16" t="s">
        <v>598</v>
      </c>
      <c r="D356" s="16" t="s">
        <v>55</v>
      </c>
      <c r="E356" s="16" t="s">
        <v>50</v>
      </c>
      <c r="F356" s="17" t="s">
        <v>46</v>
      </c>
      <c r="G356" s="17" t="s">
        <v>46</v>
      </c>
      <c r="H356" s="17" t="s">
        <v>51</v>
      </c>
      <c r="I356" s="17" t="s">
        <v>51</v>
      </c>
      <c r="J356" s="17">
        <v>33</v>
      </c>
      <c r="K356" s="17">
        <v>0</v>
      </c>
      <c r="L356" s="17">
        <v>0</v>
      </c>
      <c r="M356" s="17">
        <v>5</v>
      </c>
      <c r="N356" s="17">
        <v>0</v>
      </c>
      <c r="O356" s="17">
        <v>0</v>
      </c>
      <c r="P356" s="23">
        <v>272</v>
      </c>
      <c r="Q356" s="23">
        <v>305</v>
      </c>
      <c r="R356" s="23">
        <v>310</v>
      </c>
      <c r="S356" s="17" t="s">
        <v>19</v>
      </c>
      <c r="T356" s="17" t="str">
        <f>IF(ISERROR(VLOOKUP(B:B,'Shared Sites 2-18'!$A$2:$P$98,3,FALSE)),"",VLOOKUP(B:B,'Shared Sites 2-18'!$A$2:$P$98,3,FALSE))</f>
        <v/>
      </c>
      <c r="U356" s="17" t="str">
        <f>IF(ISERROR(VLOOKUP(B:B,'Shared Sites 2-18'!$A$2:$P$98,4,FALSE)),"",VLOOKUP(B:B,'Shared Sites 2-18'!$A$2:$P$98,4,FALSE))</f>
        <v/>
      </c>
      <c r="V356" s="17" t="str">
        <f>IF(ISERROR(VLOOKUP(B:B,'Shared Sites 2-18'!$A$2:$P$98,5,FALSE)),"",VLOOKUP(B:B,'Shared Sites 2-18'!$A$2:$P$98,5,FALSE))</f>
        <v/>
      </c>
      <c r="W356" s="17" t="str">
        <f>IF(ISERROR(VLOOKUP(B:B,'Shared Sites 2-18'!$A$2:$P$98,15,FALSE)),"",VLOOKUP(B:B,'Shared Sites 2-18'!$A$2:$P$98,15,FALSE))</f>
        <v/>
      </c>
      <c r="Y356" s="17" t="str">
        <f t="shared" si="7"/>
        <v>6034</v>
      </c>
      <c r="Z356" s="17">
        <v>6034</v>
      </c>
      <c r="AA356" s="402"/>
      <c r="AB356" s="420"/>
    </row>
    <row r="357" spans="1:28" ht="14.65" customHeight="1" x14ac:dyDescent="0.25">
      <c r="A357" s="16">
        <v>6005</v>
      </c>
      <c r="B357" s="16" t="s">
        <v>599</v>
      </c>
      <c r="C357" s="16" t="s">
        <v>600</v>
      </c>
      <c r="D357" s="16" t="s">
        <v>55</v>
      </c>
      <c r="E357" s="16" t="s">
        <v>50</v>
      </c>
      <c r="F357" s="17" t="s">
        <v>46</v>
      </c>
      <c r="G357" s="17" t="s">
        <v>46</v>
      </c>
      <c r="H357" s="17" t="s">
        <v>52</v>
      </c>
      <c r="I357" s="17" t="s">
        <v>52</v>
      </c>
      <c r="J357" s="17">
        <v>18</v>
      </c>
      <c r="K357" s="17">
        <v>0</v>
      </c>
      <c r="L357" s="17">
        <v>0</v>
      </c>
      <c r="M357" s="17">
        <v>0</v>
      </c>
      <c r="N357" s="17">
        <v>0</v>
      </c>
      <c r="O357" s="17">
        <v>8</v>
      </c>
      <c r="P357" s="23">
        <v>434</v>
      </c>
      <c r="Q357" s="23">
        <v>452</v>
      </c>
      <c r="R357" s="23">
        <v>460</v>
      </c>
      <c r="S357" s="17" t="s">
        <v>19</v>
      </c>
      <c r="T357" s="17" t="str">
        <f>IF(ISERROR(VLOOKUP(B:B,'Shared Sites 2-18'!$A$2:$P$98,3,FALSE)),"",VLOOKUP(B:B,'Shared Sites 2-18'!$A$2:$P$98,3,FALSE))</f>
        <v/>
      </c>
      <c r="U357" s="17" t="str">
        <f>IF(ISERROR(VLOOKUP(B:B,'Shared Sites 2-18'!$A$2:$P$98,4,FALSE)),"",VLOOKUP(B:B,'Shared Sites 2-18'!$A$2:$P$98,4,FALSE))</f>
        <v/>
      </c>
      <c r="V357" s="17" t="str">
        <f>IF(ISERROR(VLOOKUP(B:B,'Shared Sites 2-18'!$A$2:$P$98,5,FALSE)),"",VLOOKUP(B:B,'Shared Sites 2-18'!$A$2:$P$98,5,FALSE))</f>
        <v/>
      </c>
      <c r="W357" s="17" t="str">
        <f>IF(ISERROR(VLOOKUP(B:B,'Shared Sites 2-18'!$A$2:$P$98,15,FALSE)),"",VLOOKUP(B:B,'Shared Sites 2-18'!$A$2:$P$98,15,FALSE))</f>
        <v/>
      </c>
      <c r="Y357" s="17" t="str">
        <f t="shared" si="7"/>
        <v>6034</v>
      </c>
      <c r="Z357" s="17">
        <v>6034</v>
      </c>
      <c r="AA357" s="402"/>
      <c r="AB357" s="420"/>
    </row>
    <row r="358" spans="1:28" ht="14.65" customHeight="1" x14ac:dyDescent="0.25">
      <c r="A358" s="16">
        <v>6013</v>
      </c>
      <c r="B358" s="16" t="s">
        <v>601</v>
      </c>
      <c r="C358" s="16" t="s">
        <v>602</v>
      </c>
      <c r="D358" s="16" t="s">
        <v>55</v>
      </c>
      <c r="E358" s="16" t="s">
        <v>50</v>
      </c>
      <c r="F358" s="17" t="s">
        <v>46</v>
      </c>
      <c r="G358" s="17" t="s">
        <v>46</v>
      </c>
      <c r="H358" s="17" t="s">
        <v>48</v>
      </c>
      <c r="I358" s="17" t="s">
        <v>48</v>
      </c>
      <c r="J358" s="17">
        <v>27</v>
      </c>
      <c r="K358" s="17">
        <v>0</v>
      </c>
      <c r="L358" s="17">
        <v>0</v>
      </c>
      <c r="M358" s="17">
        <v>0</v>
      </c>
      <c r="N358" s="17">
        <v>26</v>
      </c>
      <c r="O358" s="17">
        <v>0</v>
      </c>
      <c r="P358" s="23">
        <v>666</v>
      </c>
      <c r="Q358" s="23">
        <v>693</v>
      </c>
      <c r="R358" s="23">
        <v>719</v>
      </c>
      <c r="S358" s="17" t="s">
        <v>19</v>
      </c>
      <c r="T358" s="17" t="str">
        <f>IF(ISERROR(VLOOKUP(B:B,'Shared Sites 2-18'!$A$2:$P$98,3,FALSE)),"",VLOOKUP(B:B,'Shared Sites 2-18'!$A$2:$P$98,3,FALSE))</f>
        <v/>
      </c>
      <c r="U358" s="17" t="str">
        <f>IF(ISERROR(VLOOKUP(B:B,'Shared Sites 2-18'!$A$2:$P$98,4,FALSE)),"",VLOOKUP(B:B,'Shared Sites 2-18'!$A$2:$P$98,4,FALSE))</f>
        <v/>
      </c>
      <c r="V358" s="17" t="str">
        <f>IF(ISERROR(VLOOKUP(B:B,'Shared Sites 2-18'!$A$2:$P$98,5,FALSE)),"",VLOOKUP(B:B,'Shared Sites 2-18'!$A$2:$P$98,5,FALSE))</f>
        <v/>
      </c>
      <c r="W358" s="17" t="str">
        <f>IF(ISERROR(VLOOKUP(B:B,'Shared Sites 2-18'!$A$2:$P$98,15,FALSE)),"",VLOOKUP(B:B,'Shared Sites 2-18'!$A$2:$P$98,15,FALSE))</f>
        <v/>
      </c>
      <c r="Y358" s="17" t="str">
        <f t="shared" si="7"/>
        <v>6034</v>
      </c>
      <c r="Z358" s="17">
        <v>6034</v>
      </c>
      <c r="AA358" s="402"/>
      <c r="AB358" s="420"/>
    </row>
    <row r="359" spans="1:28" ht="14.65" customHeight="1" x14ac:dyDescent="0.25">
      <c r="A359" s="16">
        <v>6021</v>
      </c>
      <c r="B359" s="16" t="s">
        <v>603</v>
      </c>
      <c r="C359" s="16" t="s">
        <v>1572</v>
      </c>
      <c r="D359" s="16" t="s">
        <v>55</v>
      </c>
      <c r="E359" s="16" t="s">
        <v>50</v>
      </c>
      <c r="F359" s="17" t="s">
        <v>46</v>
      </c>
      <c r="G359" s="17" t="s">
        <v>46</v>
      </c>
      <c r="H359" s="17" t="s">
        <v>48</v>
      </c>
      <c r="I359" s="17" t="s">
        <v>48</v>
      </c>
      <c r="J359" s="17">
        <v>44</v>
      </c>
      <c r="K359" s="17">
        <v>0</v>
      </c>
      <c r="L359" s="17">
        <v>0</v>
      </c>
      <c r="M359" s="17">
        <v>0</v>
      </c>
      <c r="N359" s="17">
        <v>0</v>
      </c>
      <c r="O359" s="17">
        <v>24</v>
      </c>
      <c r="P359" s="23">
        <v>747</v>
      </c>
      <c r="Q359" s="23">
        <v>791</v>
      </c>
      <c r="R359" s="23">
        <v>815</v>
      </c>
      <c r="S359" s="17" t="s">
        <v>19</v>
      </c>
      <c r="T359" s="17" t="str">
        <f>IF(ISERROR(VLOOKUP(B:B,'Shared Sites 2-18'!$A$2:$P$98,3,FALSE)),"",VLOOKUP(B:B,'Shared Sites 2-18'!$A$2:$P$98,3,FALSE))</f>
        <v/>
      </c>
      <c r="U359" s="17" t="str">
        <f>IF(ISERROR(VLOOKUP(B:B,'Shared Sites 2-18'!$A$2:$P$98,4,FALSE)),"",VLOOKUP(B:B,'Shared Sites 2-18'!$A$2:$P$98,4,FALSE))</f>
        <v/>
      </c>
      <c r="V359" s="17" t="str">
        <f>IF(ISERROR(VLOOKUP(B:B,'Shared Sites 2-18'!$A$2:$P$98,5,FALSE)),"",VLOOKUP(B:B,'Shared Sites 2-18'!$A$2:$P$98,5,FALSE))</f>
        <v/>
      </c>
      <c r="W359" s="17" t="str">
        <f>IF(ISERROR(VLOOKUP(B:B,'Shared Sites 2-18'!$A$2:$P$98,15,FALSE)),"",VLOOKUP(B:B,'Shared Sites 2-18'!$A$2:$P$98,15,FALSE))</f>
        <v/>
      </c>
      <c r="Y359" s="17" t="str">
        <f t="shared" si="7"/>
        <v>6034</v>
      </c>
      <c r="Z359" s="17">
        <v>6034</v>
      </c>
      <c r="AA359" s="402"/>
      <c r="AB359" s="420"/>
    </row>
    <row r="360" spans="1:28" ht="14.65" customHeight="1" x14ac:dyDescent="0.25">
      <c r="A360" s="16">
        <v>6027</v>
      </c>
      <c r="B360" s="16" t="s">
        <v>604</v>
      </c>
      <c r="C360" s="16" t="s">
        <v>1573</v>
      </c>
      <c r="D360" s="16" t="s">
        <v>55</v>
      </c>
      <c r="E360" s="16" t="s">
        <v>50</v>
      </c>
      <c r="F360" s="17" t="s">
        <v>46</v>
      </c>
      <c r="G360" s="17" t="s">
        <v>46</v>
      </c>
      <c r="H360" s="17" t="s">
        <v>47</v>
      </c>
      <c r="I360" s="17" t="s">
        <v>47</v>
      </c>
      <c r="J360" s="17">
        <v>8</v>
      </c>
      <c r="K360" s="17">
        <v>0</v>
      </c>
      <c r="L360" s="17">
        <v>0</v>
      </c>
      <c r="M360" s="17">
        <v>7</v>
      </c>
      <c r="N360" s="17">
        <v>0</v>
      </c>
      <c r="O360" s="17">
        <v>21</v>
      </c>
      <c r="P360" s="23">
        <v>531</v>
      </c>
      <c r="Q360" s="23">
        <v>539</v>
      </c>
      <c r="R360" s="23">
        <v>567</v>
      </c>
      <c r="S360" s="17" t="s">
        <v>19</v>
      </c>
      <c r="T360" s="17" t="str">
        <f>IF(ISERROR(VLOOKUP(B:B,'Shared Sites 2-18'!$A$2:$P$98,3,FALSE)),"",VLOOKUP(B:B,'Shared Sites 2-18'!$A$2:$P$98,3,FALSE))</f>
        <v/>
      </c>
      <c r="U360" s="17" t="str">
        <f>IF(ISERROR(VLOOKUP(B:B,'Shared Sites 2-18'!$A$2:$P$98,4,FALSE)),"",VLOOKUP(B:B,'Shared Sites 2-18'!$A$2:$P$98,4,FALSE))</f>
        <v/>
      </c>
      <c r="V360" s="17" t="str">
        <f>IF(ISERROR(VLOOKUP(B:B,'Shared Sites 2-18'!$A$2:$P$98,5,FALSE)),"",VLOOKUP(B:B,'Shared Sites 2-18'!$A$2:$P$98,5,FALSE))</f>
        <v/>
      </c>
      <c r="W360" s="17" t="str">
        <f>IF(ISERROR(VLOOKUP(B:B,'Shared Sites 2-18'!$A$2:$P$98,15,FALSE)),"",VLOOKUP(B:B,'Shared Sites 2-18'!$A$2:$P$98,15,FALSE))</f>
        <v/>
      </c>
      <c r="Y360" s="17" t="str">
        <f t="shared" si="7"/>
        <v>6034</v>
      </c>
      <c r="Z360" s="17">
        <v>6034</v>
      </c>
      <c r="AA360" s="402"/>
      <c r="AB360" s="420"/>
    </row>
    <row r="361" spans="1:28" ht="14.65" customHeight="1" x14ac:dyDescent="0.25">
      <c r="A361" s="16">
        <v>6052</v>
      </c>
      <c r="B361" s="16" t="s">
        <v>605</v>
      </c>
      <c r="C361" s="16" t="s">
        <v>1574</v>
      </c>
      <c r="D361" s="16" t="s">
        <v>90</v>
      </c>
      <c r="E361" s="16" t="s">
        <v>105</v>
      </c>
      <c r="F361" s="17" t="s">
        <v>46</v>
      </c>
      <c r="G361" s="17" t="s">
        <v>46</v>
      </c>
      <c r="H361" s="17" t="s">
        <v>51</v>
      </c>
      <c r="I361" s="17" t="s">
        <v>51</v>
      </c>
      <c r="J361" s="17">
        <v>0</v>
      </c>
      <c r="K361" s="17">
        <v>0</v>
      </c>
      <c r="L361" s="17">
        <v>0</v>
      </c>
      <c r="M361" s="17">
        <v>0</v>
      </c>
      <c r="N361" s="17">
        <v>0</v>
      </c>
      <c r="O361" s="17">
        <v>0</v>
      </c>
      <c r="P361" s="23">
        <v>457</v>
      </c>
      <c r="Q361" s="23">
        <v>457</v>
      </c>
      <c r="R361" s="23">
        <v>457</v>
      </c>
      <c r="S361" s="17" t="s">
        <v>19</v>
      </c>
      <c r="T361" s="17" t="str">
        <f>IF(ISERROR(VLOOKUP(B:B,'Shared Sites 2-18'!$A$2:$P$98,3,FALSE)),"",VLOOKUP(B:B,'Shared Sites 2-18'!$A$2:$P$98,3,FALSE))</f>
        <v/>
      </c>
      <c r="U361" s="17" t="str">
        <f>IF(ISERROR(VLOOKUP(B:B,'Shared Sites 2-18'!$A$2:$P$98,4,FALSE)),"",VLOOKUP(B:B,'Shared Sites 2-18'!$A$2:$P$98,4,FALSE))</f>
        <v/>
      </c>
      <c r="V361" s="17" t="str">
        <f>IF(ISERROR(VLOOKUP(B:B,'Shared Sites 2-18'!$A$2:$P$98,5,FALSE)),"",VLOOKUP(B:B,'Shared Sites 2-18'!$A$2:$P$98,5,FALSE))</f>
        <v/>
      </c>
      <c r="W361" s="17" t="str">
        <f>IF(ISERROR(VLOOKUP(B:B,'Shared Sites 2-18'!$A$2:$P$98,15,FALSE)),"",VLOOKUP(B:B,'Shared Sites 2-18'!$A$2:$P$98,15,FALSE))</f>
        <v/>
      </c>
      <c r="Y361" s="17" t="str">
        <f t="shared" si="7"/>
        <v>6034</v>
      </c>
      <c r="Z361" s="17">
        <v>6034</v>
      </c>
      <c r="AA361" s="402"/>
      <c r="AB361" s="420"/>
    </row>
    <row r="362" spans="1:28" ht="14.65" customHeight="1" x14ac:dyDescent="0.25">
      <c r="A362" s="16">
        <v>6068</v>
      </c>
      <c r="B362" s="16" t="s">
        <v>606</v>
      </c>
      <c r="C362" s="16" t="s">
        <v>1575</v>
      </c>
      <c r="D362" s="16" t="s">
        <v>55</v>
      </c>
      <c r="E362" s="16" t="s">
        <v>50</v>
      </c>
      <c r="F362" s="17" t="s">
        <v>46</v>
      </c>
      <c r="G362" s="17" t="s">
        <v>46</v>
      </c>
      <c r="H362" s="17" t="s">
        <v>49</v>
      </c>
      <c r="I362" s="17" t="s">
        <v>49</v>
      </c>
      <c r="J362" s="17">
        <v>14</v>
      </c>
      <c r="K362" s="17">
        <v>0</v>
      </c>
      <c r="L362" s="17">
        <v>0</v>
      </c>
      <c r="M362" s="17">
        <v>0</v>
      </c>
      <c r="N362" s="17">
        <v>0</v>
      </c>
      <c r="O362" s="17">
        <v>0</v>
      </c>
      <c r="P362" s="23">
        <v>207</v>
      </c>
      <c r="Q362" s="23">
        <v>221</v>
      </c>
      <c r="R362" s="23">
        <v>221</v>
      </c>
      <c r="S362" s="17" t="s">
        <v>19</v>
      </c>
      <c r="T362" s="17" t="str">
        <f>IF(ISERROR(VLOOKUP(B:B,'Shared Sites 2-18'!$A$2:$P$98,3,FALSE)),"",VLOOKUP(B:B,'Shared Sites 2-18'!$A$2:$P$98,3,FALSE))</f>
        <v/>
      </c>
      <c r="U362" s="17" t="str">
        <f>IF(ISERROR(VLOOKUP(B:B,'Shared Sites 2-18'!$A$2:$P$98,4,FALSE)),"",VLOOKUP(B:B,'Shared Sites 2-18'!$A$2:$P$98,4,FALSE))</f>
        <v/>
      </c>
      <c r="V362" s="17" t="str">
        <f>IF(ISERROR(VLOOKUP(B:B,'Shared Sites 2-18'!$A$2:$P$98,5,FALSE)),"",VLOOKUP(B:B,'Shared Sites 2-18'!$A$2:$P$98,5,FALSE))</f>
        <v/>
      </c>
      <c r="W362" s="17" t="str">
        <f>IF(ISERROR(VLOOKUP(B:B,'Shared Sites 2-18'!$A$2:$P$98,15,FALSE)),"",VLOOKUP(B:B,'Shared Sites 2-18'!$A$2:$P$98,15,FALSE))</f>
        <v/>
      </c>
      <c r="Y362" s="17" t="str">
        <f t="shared" si="7"/>
        <v>6034</v>
      </c>
      <c r="Z362" s="17">
        <v>6034</v>
      </c>
      <c r="AA362" s="402"/>
      <c r="AB362" s="420"/>
    </row>
    <row r="363" spans="1:28" ht="14.65" customHeight="1" x14ac:dyDescent="0.25">
      <c r="A363" s="16">
        <v>6087</v>
      </c>
      <c r="B363" s="16" t="s">
        <v>1205</v>
      </c>
      <c r="C363" s="16" t="s">
        <v>1206</v>
      </c>
      <c r="D363" s="16" t="s">
        <v>101</v>
      </c>
      <c r="E363" s="16" t="s">
        <v>50</v>
      </c>
      <c r="F363" s="17" t="s">
        <v>46</v>
      </c>
      <c r="G363" s="17" t="s">
        <v>102</v>
      </c>
      <c r="H363" s="17" t="s">
        <v>51</v>
      </c>
      <c r="I363" s="17" t="s">
        <v>51</v>
      </c>
      <c r="J363" s="17">
        <v>0</v>
      </c>
      <c r="K363" s="17">
        <v>0</v>
      </c>
      <c r="L363" s="17">
        <v>1</v>
      </c>
      <c r="M363" s="17">
        <v>0</v>
      </c>
      <c r="N363" s="17">
        <v>0</v>
      </c>
      <c r="O363" s="17">
        <v>0</v>
      </c>
      <c r="P363" s="23">
        <v>483</v>
      </c>
      <c r="Q363" s="23">
        <v>484</v>
      </c>
      <c r="R363" s="23">
        <v>484</v>
      </c>
      <c r="S363" s="17" t="s">
        <v>21</v>
      </c>
      <c r="T363" s="17">
        <f>IF(ISERROR(VLOOKUP(B:B,'Shared Sites 2-18'!$A$2:$P$98,3,FALSE)),"",VLOOKUP(B:B,'Shared Sites 2-18'!$A$2:$P$98,3,FALSE))</f>
        <v>23</v>
      </c>
      <c r="U363" s="17" t="str">
        <f>IF(ISERROR(VLOOKUP(B:B,'Shared Sites 2-18'!$A$2:$P$98,4,FALSE)),"",VLOOKUP(B:B,'Shared Sites 2-18'!$A$2:$P$98,4,FALSE))</f>
        <v>1873639</v>
      </c>
      <c r="V363" s="17" t="str">
        <f>IF(ISERROR(VLOOKUP(B:B,'Shared Sites 2-18'!$A$2:$P$98,5,FALSE)),"",VLOOKUP(B:B,'Shared Sites 2-18'!$A$2:$P$98,5,FALSE))</f>
        <v>Los Angeles SH Campus</v>
      </c>
      <c r="W363" s="17">
        <f>IF(ISERROR(VLOOKUP(B:B,'Shared Sites 2-18'!$A$2:$P$98,15,FALSE)),"",VLOOKUP(B:B,'Shared Sites 2-18'!$A$2:$P$98,15,FALSE))</f>
        <v>0.2767</v>
      </c>
      <c r="X363" s="17">
        <v>12068</v>
      </c>
      <c r="Y363" s="17">
        <f>ROUND(W363*X363,0)</f>
        <v>3339</v>
      </c>
      <c r="Z363" s="17">
        <v>3339</v>
      </c>
      <c r="AA363" s="402"/>
      <c r="AB363" s="420"/>
    </row>
    <row r="364" spans="1:28" ht="14.65" customHeight="1" x14ac:dyDescent="0.25">
      <c r="A364" s="16">
        <v>6096</v>
      </c>
      <c r="B364" s="16" t="s">
        <v>609</v>
      </c>
      <c r="C364" s="16" t="s">
        <v>610</v>
      </c>
      <c r="D364" s="16" t="s">
        <v>55</v>
      </c>
      <c r="E364" s="16" t="s">
        <v>50</v>
      </c>
      <c r="F364" s="17" t="s">
        <v>102</v>
      </c>
      <c r="G364" s="17" t="s">
        <v>46</v>
      </c>
      <c r="H364" s="17" t="s">
        <v>49</v>
      </c>
      <c r="I364" s="17" t="s">
        <v>49</v>
      </c>
      <c r="J364" s="17">
        <v>15</v>
      </c>
      <c r="K364" s="17">
        <v>0</v>
      </c>
      <c r="L364" s="17">
        <v>0</v>
      </c>
      <c r="M364" s="17">
        <v>0</v>
      </c>
      <c r="N364" s="17">
        <v>0</v>
      </c>
      <c r="O364" s="17">
        <v>0</v>
      </c>
      <c r="P364" s="23">
        <v>265</v>
      </c>
      <c r="Q364" s="23">
        <v>280</v>
      </c>
      <c r="R364" s="23">
        <v>280</v>
      </c>
      <c r="S364" s="17" t="s">
        <v>19</v>
      </c>
      <c r="T364" s="17" t="str">
        <f>IF(ISERROR(VLOOKUP(B:B,'Shared Sites 2-18'!$A$2:$P$98,3,FALSE)),"",VLOOKUP(B:B,'Shared Sites 2-18'!$A$2:$P$98,3,FALSE))</f>
        <v/>
      </c>
      <c r="U364" s="17" t="str">
        <f>IF(ISERROR(VLOOKUP(B:B,'Shared Sites 2-18'!$A$2:$P$98,4,FALSE)),"",VLOOKUP(B:B,'Shared Sites 2-18'!$A$2:$P$98,4,FALSE))</f>
        <v/>
      </c>
      <c r="V364" s="17" t="str">
        <f>IF(ISERROR(VLOOKUP(B:B,'Shared Sites 2-18'!$A$2:$P$98,5,FALSE)),"",VLOOKUP(B:B,'Shared Sites 2-18'!$A$2:$P$98,5,FALSE))</f>
        <v/>
      </c>
      <c r="W364" s="17" t="str">
        <f>IF(ISERROR(VLOOKUP(B:B,'Shared Sites 2-18'!$A$2:$P$98,15,FALSE)),"",VLOOKUP(B:B,'Shared Sites 2-18'!$A$2:$P$98,15,FALSE))</f>
        <v/>
      </c>
      <c r="Y364" s="17" t="str">
        <f t="shared" ref="Y364:Y394" si="8">IF(S364="Elem","6034",IF(S364="Middle","9654",IF(S364="Senior","12068","")))</f>
        <v>6034</v>
      </c>
      <c r="Z364" s="17">
        <v>6034</v>
      </c>
      <c r="AA364" s="402"/>
      <c r="AB364" s="420"/>
    </row>
    <row r="365" spans="1:28" ht="14.65" customHeight="1" x14ac:dyDescent="0.25">
      <c r="A365" s="16">
        <v>6110</v>
      </c>
      <c r="B365" s="16" t="s">
        <v>611</v>
      </c>
      <c r="C365" s="16" t="s">
        <v>612</v>
      </c>
      <c r="D365" s="16" t="s">
        <v>55</v>
      </c>
      <c r="E365" s="16" t="s">
        <v>50</v>
      </c>
      <c r="F365" s="17" t="s">
        <v>46</v>
      </c>
      <c r="G365" s="17" t="s">
        <v>46</v>
      </c>
      <c r="H365" s="17" t="s">
        <v>51</v>
      </c>
      <c r="I365" s="17" t="s">
        <v>51</v>
      </c>
      <c r="J365" s="17">
        <v>0</v>
      </c>
      <c r="K365" s="17">
        <v>0</v>
      </c>
      <c r="L365" s="17">
        <v>0</v>
      </c>
      <c r="M365" s="17">
        <v>6</v>
      </c>
      <c r="N365" s="17">
        <v>0</v>
      </c>
      <c r="O365" s="17">
        <v>0</v>
      </c>
      <c r="P365" s="23">
        <v>275</v>
      </c>
      <c r="Q365" s="23">
        <v>275</v>
      </c>
      <c r="R365" s="23">
        <v>281</v>
      </c>
      <c r="S365" s="17" t="s">
        <v>19</v>
      </c>
      <c r="T365" s="17" t="str">
        <f>IF(ISERROR(VLOOKUP(B:B,'Shared Sites 2-18'!$A$2:$P$98,3,FALSE)),"",VLOOKUP(B:B,'Shared Sites 2-18'!$A$2:$P$98,3,FALSE))</f>
        <v/>
      </c>
      <c r="U365" s="17" t="str">
        <f>IF(ISERROR(VLOOKUP(B:B,'Shared Sites 2-18'!$A$2:$P$98,4,FALSE)),"",VLOOKUP(B:B,'Shared Sites 2-18'!$A$2:$P$98,4,FALSE))</f>
        <v/>
      </c>
      <c r="V365" s="17" t="str">
        <f>IF(ISERROR(VLOOKUP(B:B,'Shared Sites 2-18'!$A$2:$P$98,5,FALSE)),"",VLOOKUP(B:B,'Shared Sites 2-18'!$A$2:$P$98,5,FALSE))</f>
        <v/>
      </c>
      <c r="W365" s="17" t="str">
        <f>IF(ISERROR(VLOOKUP(B:B,'Shared Sites 2-18'!$A$2:$P$98,15,FALSE)),"",VLOOKUP(B:B,'Shared Sites 2-18'!$A$2:$P$98,15,FALSE))</f>
        <v/>
      </c>
      <c r="Y365" s="17" t="str">
        <f t="shared" si="8"/>
        <v>6034</v>
      </c>
      <c r="Z365" s="17">
        <v>6034</v>
      </c>
      <c r="AA365" s="402"/>
      <c r="AB365" s="420"/>
    </row>
    <row r="366" spans="1:28" ht="14.65" customHeight="1" x14ac:dyDescent="0.25">
      <c r="A366" s="16">
        <v>6123</v>
      </c>
      <c r="B366" s="16" t="s">
        <v>613</v>
      </c>
      <c r="C366" s="16" t="s">
        <v>614</v>
      </c>
      <c r="D366" s="16" t="s">
        <v>55</v>
      </c>
      <c r="E366" s="16" t="s">
        <v>50</v>
      </c>
      <c r="F366" s="17" t="s">
        <v>46</v>
      </c>
      <c r="G366" s="17" t="s">
        <v>46</v>
      </c>
      <c r="H366" s="17" t="s">
        <v>47</v>
      </c>
      <c r="I366" s="17" t="s">
        <v>47</v>
      </c>
      <c r="J366" s="17">
        <v>45</v>
      </c>
      <c r="K366" s="17">
        <v>0</v>
      </c>
      <c r="L366" s="17">
        <v>0</v>
      </c>
      <c r="M366" s="17">
        <v>9</v>
      </c>
      <c r="N366" s="17">
        <v>24</v>
      </c>
      <c r="O366" s="17">
        <v>22</v>
      </c>
      <c r="P366" s="23">
        <v>726</v>
      </c>
      <c r="Q366" s="23">
        <v>771</v>
      </c>
      <c r="R366" s="23">
        <v>826</v>
      </c>
      <c r="S366" s="17" t="s">
        <v>19</v>
      </c>
      <c r="T366" s="17" t="str">
        <f>IF(ISERROR(VLOOKUP(B:B,'Shared Sites 2-18'!$A$2:$P$98,3,FALSE)),"",VLOOKUP(B:B,'Shared Sites 2-18'!$A$2:$P$98,3,FALSE))</f>
        <v/>
      </c>
      <c r="U366" s="17" t="str">
        <f>IF(ISERROR(VLOOKUP(B:B,'Shared Sites 2-18'!$A$2:$P$98,4,FALSE)),"",VLOOKUP(B:B,'Shared Sites 2-18'!$A$2:$P$98,4,FALSE))</f>
        <v/>
      </c>
      <c r="V366" s="17" t="str">
        <f>IF(ISERROR(VLOOKUP(B:B,'Shared Sites 2-18'!$A$2:$P$98,5,FALSE)),"",VLOOKUP(B:B,'Shared Sites 2-18'!$A$2:$P$98,5,FALSE))</f>
        <v/>
      </c>
      <c r="W366" s="17" t="str">
        <f>IF(ISERROR(VLOOKUP(B:B,'Shared Sites 2-18'!$A$2:$P$98,15,FALSE)),"",VLOOKUP(B:B,'Shared Sites 2-18'!$A$2:$P$98,15,FALSE))</f>
        <v/>
      </c>
      <c r="Y366" s="17" t="str">
        <f t="shared" si="8"/>
        <v>6034</v>
      </c>
      <c r="Z366" s="17">
        <v>6034</v>
      </c>
      <c r="AA366" s="402"/>
      <c r="AB366" s="420"/>
    </row>
    <row r="367" spans="1:28" ht="14.65" customHeight="1" x14ac:dyDescent="0.25">
      <c r="A367" s="16">
        <v>6137</v>
      </c>
      <c r="B367" s="16" t="s">
        <v>615</v>
      </c>
      <c r="C367" s="16" t="s">
        <v>1576</v>
      </c>
      <c r="D367" s="16" t="s">
        <v>90</v>
      </c>
      <c r="E367" s="16" t="s">
        <v>91</v>
      </c>
      <c r="F367" s="17" t="s">
        <v>46</v>
      </c>
      <c r="G367" s="17" t="s">
        <v>46</v>
      </c>
      <c r="H367" s="17" t="s">
        <v>48</v>
      </c>
      <c r="I367" s="17" t="s">
        <v>48</v>
      </c>
      <c r="J367" s="17">
        <v>0</v>
      </c>
      <c r="K367" s="17">
        <v>0</v>
      </c>
      <c r="L367" s="17">
        <v>0</v>
      </c>
      <c r="M367" s="17">
        <v>0</v>
      </c>
      <c r="N367" s="17">
        <v>0</v>
      </c>
      <c r="O367" s="17">
        <v>0</v>
      </c>
      <c r="P367" s="23">
        <v>335</v>
      </c>
      <c r="Q367" s="23">
        <v>335</v>
      </c>
      <c r="R367" s="23">
        <v>335</v>
      </c>
      <c r="S367" s="17" t="s">
        <v>19</v>
      </c>
      <c r="T367" s="17" t="str">
        <f>IF(ISERROR(VLOOKUP(B:B,'Shared Sites 2-18'!$A$2:$P$98,3,FALSE)),"",VLOOKUP(B:B,'Shared Sites 2-18'!$A$2:$P$98,3,FALSE))</f>
        <v/>
      </c>
      <c r="U367" s="17" t="str">
        <f>IF(ISERROR(VLOOKUP(B:B,'Shared Sites 2-18'!$A$2:$P$98,4,FALSE)),"",VLOOKUP(B:B,'Shared Sites 2-18'!$A$2:$P$98,4,FALSE))</f>
        <v/>
      </c>
      <c r="V367" s="17" t="str">
        <f>IF(ISERROR(VLOOKUP(B:B,'Shared Sites 2-18'!$A$2:$P$98,5,FALSE)),"",VLOOKUP(B:B,'Shared Sites 2-18'!$A$2:$P$98,5,FALSE))</f>
        <v/>
      </c>
      <c r="W367" s="17" t="str">
        <f>IF(ISERROR(VLOOKUP(B:B,'Shared Sites 2-18'!$A$2:$P$98,15,FALSE)),"",VLOOKUP(B:B,'Shared Sites 2-18'!$A$2:$P$98,15,FALSE))</f>
        <v/>
      </c>
      <c r="Y367" s="17" t="str">
        <f t="shared" si="8"/>
        <v>6034</v>
      </c>
      <c r="Z367" s="17">
        <v>6034</v>
      </c>
      <c r="AA367" s="402"/>
      <c r="AB367" s="420"/>
    </row>
    <row r="368" spans="1:28" ht="14.65" customHeight="1" x14ac:dyDescent="0.25">
      <c r="A368" s="16">
        <v>6140</v>
      </c>
      <c r="B368" s="16" t="s">
        <v>616</v>
      </c>
      <c r="C368" s="16" t="s">
        <v>617</v>
      </c>
      <c r="D368" s="16" t="s">
        <v>55</v>
      </c>
      <c r="E368" s="16" t="s">
        <v>80</v>
      </c>
      <c r="F368" s="17" t="s">
        <v>102</v>
      </c>
      <c r="G368" s="17" t="s">
        <v>46</v>
      </c>
      <c r="H368" s="17" t="s">
        <v>47</v>
      </c>
      <c r="I368" s="17" t="s">
        <v>47</v>
      </c>
      <c r="J368" s="17">
        <v>21</v>
      </c>
      <c r="K368" s="17">
        <v>0</v>
      </c>
      <c r="L368" s="17">
        <v>0</v>
      </c>
      <c r="M368" s="17">
        <v>0</v>
      </c>
      <c r="N368" s="17">
        <v>0</v>
      </c>
      <c r="O368" s="17">
        <v>0</v>
      </c>
      <c r="P368" s="23">
        <v>601</v>
      </c>
      <c r="Q368" s="23">
        <v>622</v>
      </c>
      <c r="R368" s="23">
        <v>622</v>
      </c>
      <c r="S368" s="17" t="s">
        <v>19</v>
      </c>
      <c r="T368" s="17" t="str">
        <f>IF(ISERROR(VLOOKUP(B:B,'Shared Sites 2-18'!$A$2:$P$98,3,FALSE)),"",VLOOKUP(B:B,'Shared Sites 2-18'!$A$2:$P$98,3,FALSE))</f>
        <v/>
      </c>
      <c r="U368" s="17" t="str">
        <f>IF(ISERROR(VLOOKUP(B:B,'Shared Sites 2-18'!$A$2:$P$98,4,FALSE)),"",VLOOKUP(B:B,'Shared Sites 2-18'!$A$2:$P$98,4,FALSE))</f>
        <v/>
      </c>
      <c r="V368" s="17" t="str">
        <f>IF(ISERROR(VLOOKUP(B:B,'Shared Sites 2-18'!$A$2:$P$98,5,FALSE)),"",VLOOKUP(B:B,'Shared Sites 2-18'!$A$2:$P$98,5,FALSE))</f>
        <v/>
      </c>
      <c r="W368" s="17" t="str">
        <f>IF(ISERROR(VLOOKUP(B:B,'Shared Sites 2-18'!$A$2:$P$98,15,FALSE)),"",VLOOKUP(B:B,'Shared Sites 2-18'!$A$2:$P$98,15,FALSE))</f>
        <v/>
      </c>
      <c r="Y368" s="17" t="str">
        <f t="shared" si="8"/>
        <v>6034</v>
      </c>
      <c r="Z368" s="17">
        <v>6034</v>
      </c>
      <c r="AA368" s="402"/>
      <c r="AB368" s="420"/>
    </row>
    <row r="369" spans="1:28" ht="14.65" customHeight="1" x14ac:dyDescent="0.25">
      <c r="A369" s="16">
        <v>6148</v>
      </c>
      <c r="B369" s="16" t="s">
        <v>618</v>
      </c>
      <c r="C369" s="16" t="s">
        <v>1577</v>
      </c>
      <c r="D369" s="16" t="s">
        <v>55</v>
      </c>
      <c r="E369" s="16" t="s">
        <v>50</v>
      </c>
      <c r="F369" s="17" t="s">
        <v>46</v>
      </c>
      <c r="G369" s="17" t="s">
        <v>46</v>
      </c>
      <c r="H369" s="17" t="s">
        <v>48</v>
      </c>
      <c r="I369" s="17" t="s">
        <v>48</v>
      </c>
      <c r="J369" s="17">
        <v>32</v>
      </c>
      <c r="K369" s="17">
        <v>0</v>
      </c>
      <c r="L369" s="17">
        <v>0</v>
      </c>
      <c r="M369" s="17">
        <v>13</v>
      </c>
      <c r="N369" s="17">
        <v>0</v>
      </c>
      <c r="O369" s="17">
        <v>18</v>
      </c>
      <c r="P369" s="23">
        <v>384</v>
      </c>
      <c r="Q369" s="23">
        <v>416</v>
      </c>
      <c r="R369" s="23">
        <v>447</v>
      </c>
      <c r="S369" s="17" t="s">
        <v>19</v>
      </c>
      <c r="T369" s="17" t="str">
        <f>IF(ISERROR(VLOOKUP(B:B,'Shared Sites 2-18'!$A$2:$P$98,3,FALSE)),"",VLOOKUP(B:B,'Shared Sites 2-18'!$A$2:$P$98,3,FALSE))</f>
        <v/>
      </c>
      <c r="U369" s="17" t="str">
        <f>IF(ISERROR(VLOOKUP(B:B,'Shared Sites 2-18'!$A$2:$P$98,4,FALSE)),"",VLOOKUP(B:B,'Shared Sites 2-18'!$A$2:$P$98,4,FALSE))</f>
        <v/>
      </c>
      <c r="V369" s="17" t="str">
        <f>IF(ISERROR(VLOOKUP(B:B,'Shared Sites 2-18'!$A$2:$P$98,5,FALSE)),"",VLOOKUP(B:B,'Shared Sites 2-18'!$A$2:$P$98,5,FALSE))</f>
        <v/>
      </c>
      <c r="W369" s="17" t="str">
        <f>IF(ISERROR(VLOOKUP(B:B,'Shared Sites 2-18'!$A$2:$P$98,15,FALSE)),"",VLOOKUP(B:B,'Shared Sites 2-18'!$A$2:$P$98,15,FALSE))</f>
        <v/>
      </c>
      <c r="Y369" s="17" t="str">
        <f t="shared" si="8"/>
        <v>6034</v>
      </c>
      <c r="Z369" s="17">
        <v>6034</v>
      </c>
      <c r="AA369" s="402"/>
      <c r="AB369" s="420"/>
    </row>
    <row r="370" spans="1:28" ht="14.65" customHeight="1" x14ac:dyDescent="0.25">
      <c r="A370" s="16">
        <v>6158</v>
      </c>
      <c r="B370" s="16" t="s">
        <v>619</v>
      </c>
      <c r="C370" s="16" t="s">
        <v>1578</v>
      </c>
      <c r="D370" s="16" t="s">
        <v>55</v>
      </c>
      <c r="E370" s="16" t="s">
        <v>50</v>
      </c>
      <c r="F370" s="17" t="s">
        <v>46</v>
      </c>
      <c r="G370" s="17" t="s">
        <v>46</v>
      </c>
      <c r="H370" s="17" t="s">
        <v>48</v>
      </c>
      <c r="I370" s="17" t="s">
        <v>48</v>
      </c>
      <c r="J370" s="17">
        <v>25</v>
      </c>
      <c r="K370" s="17">
        <v>0</v>
      </c>
      <c r="L370" s="17">
        <v>0</v>
      </c>
      <c r="M370" s="17">
        <v>0</v>
      </c>
      <c r="N370" s="17">
        <v>0</v>
      </c>
      <c r="O370" s="17">
        <v>17</v>
      </c>
      <c r="P370" s="23">
        <v>420</v>
      </c>
      <c r="Q370" s="23">
        <v>445</v>
      </c>
      <c r="R370" s="23">
        <v>462</v>
      </c>
      <c r="S370" s="17" t="s">
        <v>19</v>
      </c>
      <c r="T370" s="17" t="str">
        <f>IF(ISERROR(VLOOKUP(B:B,'Shared Sites 2-18'!$A$2:$P$98,3,FALSE)),"",VLOOKUP(B:B,'Shared Sites 2-18'!$A$2:$P$98,3,FALSE))</f>
        <v/>
      </c>
      <c r="U370" s="17" t="str">
        <f>IF(ISERROR(VLOOKUP(B:B,'Shared Sites 2-18'!$A$2:$P$98,4,FALSE)),"",VLOOKUP(B:B,'Shared Sites 2-18'!$A$2:$P$98,4,FALSE))</f>
        <v/>
      </c>
      <c r="V370" s="17" t="str">
        <f>IF(ISERROR(VLOOKUP(B:B,'Shared Sites 2-18'!$A$2:$P$98,5,FALSE)),"",VLOOKUP(B:B,'Shared Sites 2-18'!$A$2:$P$98,5,FALSE))</f>
        <v/>
      </c>
      <c r="W370" s="17" t="str">
        <f>IF(ISERROR(VLOOKUP(B:B,'Shared Sites 2-18'!$A$2:$P$98,15,FALSE)),"",VLOOKUP(B:B,'Shared Sites 2-18'!$A$2:$P$98,15,FALSE))</f>
        <v/>
      </c>
      <c r="Y370" s="17" t="str">
        <f t="shared" si="8"/>
        <v>6034</v>
      </c>
      <c r="Z370" s="17">
        <v>6034</v>
      </c>
      <c r="AA370" s="402"/>
      <c r="AB370" s="420"/>
    </row>
    <row r="371" spans="1:28" ht="14.65" customHeight="1" x14ac:dyDescent="0.25">
      <c r="A371" s="16">
        <v>6164</v>
      </c>
      <c r="B371" s="16" t="s">
        <v>620</v>
      </c>
      <c r="C371" s="16" t="s">
        <v>1579</v>
      </c>
      <c r="D371" s="16" t="s">
        <v>55</v>
      </c>
      <c r="E371" s="16" t="s">
        <v>50</v>
      </c>
      <c r="F371" s="17" t="s">
        <v>46</v>
      </c>
      <c r="G371" s="17" t="s">
        <v>46</v>
      </c>
      <c r="H371" s="17" t="s">
        <v>51</v>
      </c>
      <c r="I371" s="17" t="s">
        <v>51</v>
      </c>
      <c r="J371" s="17">
        <v>7</v>
      </c>
      <c r="K371" s="17">
        <v>0</v>
      </c>
      <c r="L371" s="17">
        <v>0</v>
      </c>
      <c r="M371" s="17">
        <v>0</v>
      </c>
      <c r="N371" s="17">
        <v>0</v>
      </c>
      <c r="O371" s="17">
        <v>18</v>
      </c>
      <c r="P371" s="23">
        <v>366</v>
      </c>
      <c r="Q371" s="23">
        <v>373</v>
      </c>
      <c r="R371" s="23">
        <v>391</v>
      </c>
      <c r="S371" s="17" t="s">
        <v>19</v>
      </c>
      <c r="T371" s="17" t="str">
        <f>IF(ISERROR(VLOOKUP(B:B,'Shared Sites 2-18'!$A$2:$P$98,3,FALSE)),"",VLOOKUP(B:B,'Shared Sites 2-18'!$A$2:$P$98,3,FALSE))</f>
        <v/>
      </c>
      <c r="U371" s="17" t="str">
        <f>IF(ISERROR(VLOOKUP(B:B,'Shared Sites 2-18'!$A$2:$P$98,4,FALSE)),"",VLOOKUP(B:B,'Shared Sites 2-18'!$A$2:$P$98,4,FALSE))</f>
        <v/>
      </c>
      <c r="V371" s="17" t="str">
        <f>IF(ISERROR(VLOOKUP(B:B,'Shared Sites 2-18'!$A$2:$P$98,5,FALSE)),"",VLOOKUP(B:B,'Shared Sites 2-18'!$A$2:$P$98,5,FALSE))</f>
        <v/>
      </c>
      <c r="W371" s="17" t="str">
        <f>IF(ISERROR(VLOOKUP(B:B,'Shared Sites 2-18'!$A$2:$P$98,15,FALSE)),"",VLOOKUP(B:B,'Shared Sites 2-18'!$A$2:$P$98,15,FALSE))</f>
        <v/>
      </c>
      <c r="Y371" s="17" t="str">
        <f t="shared" si="8"/>
        <v>6034</v>
      </c>
      <c r="Z371" s="17">
        <v>6034</v>
      </c>
      <c r="AA371" s="402"/>
      <c r="AB371" s="420"/>
    </row>
    <row r="372" spans="1:28" ht="14.65" customHeight="1" x14ac:dyDescent="0.25">
      <c r="A372" s="16">
        <v>6178</v>
      </c>
      <c r="B372" s="16" t="s">
        <v>621</v>
      </c>
      <c r="C372" s="16" t="s">
        <v>622</v>
      </c>
      <c r="D372" s="16" t="s">
        <v>55</v>
      </c>
      <c r="E372" s="16" t="s">
        <v>50</v>
      </c>
      <c r="F372" s="17" t="s">
        <v>46</v>
      </c>
      <c r="G372" s="17" t="s">
        <v>46</v>
      </c>
      <c r="H372" s="17" t="s">
        <v>51</v>
      </c>
      <c r="I372" s="17" t="s">
        <v>51</v>
      </c>
      <c r="J372" s="17">
        <v>64</v>
      </c>
      <c r="K372" s="17">
        <v>0</v>
      </c>
      <c r="L372" s="17">
        <v>0</v>
      </c>
      <c r="M372" s="17">
        <v>0</v>
      </c>
      <c r="N372" s="17">
        <v>0</v>
      </c>
      <c r="O372" s="17">
        <v>15</v>
      </c>
      <c r="P372" s="23">
        <v>428</v>
      </c>
      <c r="Q372" s="23">
        <v>492</v>
      </c>
      <c r="R372" s="23">
        <v>507</v>
      </c>
      <c r="S372" s="17" t="s">
        <v>19</v>
      </c>
      <c r="T372" s="17" t="str">
        <f>IF(ISERROR(VLOOKUP(B:B,'Shared Sites 2-18'!$A$2:$P$98,3,FALSE)),"",VLOOKUP(B:B,'Shared Sites 2-18'!$A$2:$P$98,3,FALSE))</f>
        <v/>
      </c>
      <c r="U372" s="17" t="str">
        <f>IF(ISERROR(VLOOKUP(B:B,'Shared Sites 2-18'!$A$2:$P$98,4,FALSE)),"",VLOOKUP(B:B,'Shared Sites 2-18'!$A$2:$P$98,4,FALSE))</f>
        <v/>
      </c>
      <c r="V372" s="17" t="str">
        <f>IF(ISERROR(VLOOKUP(B:B,'Shared Sites 2-18'!$A$2:$P$98,5,FALSE)),"",VLOOKUP(B:B,'Shared Sites 2-18'!$A$2:$P$98,5,FALSE))</f>
        <v/>
      </c>
      <c r="W372" s="17" t="str">
        <f>IF(ISERROR(VLOOKUP(B:B,'Shared Sites 2-18'!$A$2:$P$98,15,FALSE)),"",VLOOKUP(B:B,'Shared Sites 2-18'!$A$2:$P$98,15,FALSE))</f>
        <v/>
      </c>
      <c r="Y372" s="17" t="str">
        <f t="shared" si="8"/>
        <v>6034</v>
      </c>
      <c r="Z372" s="17">
        <v>6034</v>
      </c>
      <c r="AA372" s="402"/>
      <c r="AB372" s="420"/>
    </row>
    <row r="373" spans="1:28" ht="14.65" customHeight="1" x14ac:dyDescent="0.25">
      <c r="A373" s="16">
        <v>6179</v>
      </c>
      <c r="B373" s="16" t="s">
        <v>623</v>
      </c>
      <c r="C373" s="16" t="s">
        <v>624</v>
      </c>
      <c r="D373" s="16" t="s">
        <v>55</v>
      </c>
      <c r="E373" s="16" t="s">
        <v>50</v>
      </c>
      <c r="F373" s="17" t="s">
        <v>46</v>
      </c>
      <c r="G373" s="17" t="s">
        <v>46</v>
      </c>
      <c r="H373" s="17" t="s">
        <v>51</v>
      </c>
      <c r="I373" s="17" t="s">
        <v>51</v>
      </c>
      <c r="J373" s="17">
        <v>18</v>
      </c>
      <c r="K373" s="17">
        <v>0</v>
      </c>
      <c r="L373" s="17">
        <v>0</v>
      </c>
      <c r="M373" s="17">
        <v>0</v>
      </c>
      <c r="N373" s="17">
        <v>0</v>
      </c>
      <c r="O373" s="17">
        <v>0</v>
      </c>
      <c r="P373" s="23">
        <v>393</v>
      </c>
      <c r="Q373" s="23">
        <v>411</v>
      </c>
      <c r="R373" s="23">
        <v>411</v>
      </c>
      <c r="S373" s="17" t="s">
        <v>19</v>
      </c>
      <c r="T373" s="17" t="str">
        <f>IF(ISERROR(VLOOKUP(B:B,'Shared Sites 2-18'!$A$2:$P$98,3,FALSE)),"",VLOOKUP(B:B,'Shared Sites 2-18'!$A$2:$P$98,3,FALSE))</f>
        <v/>
      </c>
      <c r="U373" s="17" t="str">
        <f>IF(ISERROR(VLOOKUP(B:B,'Shared Sites 2-18'!$A$2:$P$98,4,FALSE)),"",VLOOKUP(B:B,'Shared Sites 2-18'!$A$2:$P$98,4,FALSE))</f>
        <v/>
      </c>
      <c r="V373" s="17" t="str">
        <f>IF(ISERROR(VLOOKUP(B:B,'Shared Sites 2-18'!$A$2:$P$98,5,FALSE)),"",VLOOKUP(B:B,'Shared Sites 2-18'!$A$2:$P$98,5,FALSE))</f>
        <v/>
      </c>
      <c r="W373" s="17" t="str">
        <f>IF(ISERROR(VLOOKUP(B:B,'Shared Sites 2-18'!$A$2:$P$98,15,FALSE)),"",VLOOKUP(B:B,'Shared Sites 2-18'!$A$2:$P$98,15,FALSE))</f>
        <v/>
      </c>
      <c r="Y373" s="17" t="str">
        <f t="shared" si="8"/>
        <v>6034</v>
      </c>
      <c r="Z373" s="17">
        <v>6034</v>
      </c>
      <c r="AA373" s="402"/>
      <c r="AB373" s="420"/>
    </row>
    <row r="374" spans="1:28" ht="14.65" customHeight="1" x14ac:dyDescent="0.25">
      <c r="A374" s="16">
        <v>6192</v>
      </c>
      <c r="B374" s="16" t="s">
        <v>625</v>
      </c>
      <c r="C374" s="16" t="s">
        <v>1580</v>
      </c>
      <c r="D374" s="16" t="s">
        <v>55</v>
      </c>
      <c r="E374" s="16" t="s">
        <v>50</v>
      </c>
      <c r="F374" s="17" t="s">
        <v>46</v>
      </c>
      <c r="G374" s="17" t="s">
        <v>46</v>
      </c>
      <c r="H374" s="17" t="s">
        <v>49</v>
      </c>
      <c r="I374" s="17" t="s">
        <v>49</v>
      </c>
      <c r="J374" s="17">
        <v>8</v>
      </c>
      <c r="K374" s="17">
        <v>0</v>
      </c>
      <c r="L374" s="17">
        <v>0</v>
      </c>
      <c r="M374" s="17">
        <v>9</v>
      </c>
      <c r="N374" s="17">
        <v>0</v>
      </c>
      <c r="O374" s="17">
        <v>19</v>
      </c>
      <c r="P374" s="23">
        <v>466</v>
      </c>
      <c r="Q374" s="23">
        <v>474</v>
      </c>
      <c r="R374" s="23">
        <v>502</v>
      </c>
      <c r="S374" s="17" t="s">
        <v>19</v>
      </c>
      <c r="T374" s="17" t="str">
        <f>IF(ISERROR(VLOOKUP(B:B,'Shared Sites 2-18'!$A$2:$P$98,3,FALSE)),"",VLOOKUP(B:B,'Shared Sites 2-18'!$A$2:$P$98,3,FALSE))</f>
        <v/>
      </c>
      <c r="U374" s="17" t="str">
        <f>IF(ISERROR(VLOOKUP(B:B,'Shared Sites 2-18'!$A$2:$P$98,4,FALSE)),"",VLOOKUP(B:B,'Shared Sites 2-18'!$A$2:$P$98,4,FALSE))</f>
        <v/>
      </c>
      <c r="V374" s="17" t="str">
        <f>IF(ISERROR(VLOOKUP(B:B,'Shared Sites 2-18'!$A$2:$P$98,5,FALSE)),"",VLOOKUP(B:B,'Shared Sites 2-18'!$A$2:$P$98,5,FALSE))</f>
        <v/>
      </c>
      <c r="W374" s="17" t="str">
        <f>IF(ISERROR(VLOOKUP(B:B,'Shared Sites 2-18'!$A$2:$P$98,15,FALSE)),"",VLOOKUP(B:B,'Shared Sites 2-18'!$A$2:$P$98,15,FALSE))</f>
        <v/>
      </c>
      <c r="Y374" s="17" t="str">
        <f t="shared" si="8"/>
        <v>6034</v>
      </c>
      <c r="Z374" s="17">
        <v>6034</v>
      </c>
      <c r="AA374" s="402"/>
      <c r="AB374" s="420"/>
    </row>
    <row r="375" spans="1:28" ht="14.65" customHeight="1" x14ac:dyDescent="0.25">
      <c r="A375" s="16">
        <v>6219</v>
      </c>
      <c r="B375" s="16" t="s">
        <v>626</v>
      </c>
      <c r="C375" s="16" t="s">
        <v>627</v>
      </c>
      <c r="D375" s="16" t="s">
        <v>55</v>
      </c>
      <c r="E375" s="16" t="s">
        <v>50</v>
      </c>
      <c r="F375" s="17" t="s">
        <v>46</v>
      </c>
      <c r="G375" s="17" t="s">
        <v>46</v>
      </c>
      <c r="H375" s="17" t="s">
        <v>51</v>
      </c>
      <c r="I375" s="17" t="s">
        <v>51</v>
      </c>
      <c r="J375" s="17">
        <v>24</v>
      </c>
      <c r="K375" s="17">
        <v>0</v>
      </c>
      <c r="L375" s="17">
        <v>0</v>
      </c>
      <c r="M375" s="17">
        <v>9</v>
      </c>
      <c r="N375" s="17">
        <v>0</v>
      </c>
      <c r="O375" s="17">
        <v>25</v>
      </c>
      <c r="P375" s="23">
        <v>490</v>
      </c>
      <c r="Q375" s="23">
        <v>514</v>
      </c>
      <c r="R375" s="23">
        <v>548</v>
      </c>
      <c r="S375" s="17" t="s">
        <v>19</v>
      </c>
      <c r="T375" s="17" t="str">
        <f>IF(ISERROR(VLOOKUP(B:B,'Shared Sites 2-18'!$A$2:$P$98,3,FALSE)),"",VLOOKUP(B:B,'Shared Sites 2-18'!$A$2:$P$98,3,FALSE))</f>
        <v/>
      </c>
      <c r="U375" s="17" t="str">
        <f>IF(ISERROR(VLOOKUP(B:B,'Shared Sites 2-18'!$A$2:$P$98,4,FALSE)),"",VLOOKUP(B:B,'Shared Sites 2-18'!$A$2:$P$98,4,FALSE))</f>
        <v/>
      </c>
      <c r="V375" s="17" t="str">
        <f>IF(ISERROR(VLOOKUP(B:B,'Shared Sites 2-18'!$A$2:$P$98,5,FALSE)),"",VLOOKUP(B:B,'Shared Sites 2-18'!$A$2:$P$98,5,FALSE))</f>
        <v/>
      </c>
      <c r="W375" s="17" t="str">
        <f>IF(ISERROR(VLOOKUP(B:B,'Shared Sites 2-18'!$A$2:$P$98,15,FALSE)),"",VLOOKUP(B:B,'Shared Sites 2-18'!$A$2:$P$98,15,FALSE))</f>
        <v/>
      </c>
      <c r="Y375" s="17" t="str">
        <f t="shared" si="8"/>
        <v>6034</v>
      </c>
      <c r="Z375" s="17">
        <v>6034</v>
      </c>
      <c r="AA375" s="402"/>
      <c r="AB375" s="420"/>
    </row>
    <row r="376" spans="1:28" ht="14.65" customHeight="1" x14ac:dyDescent="0.25">
      <c r="A376" s="16">
        <v>6233</v>
      </c>
      <c r="B376" s="16" t="s">
        <v>628</v>
      </c>
      <c r="C376" s="16" t="s">
        <v>629</v>
      </c>
      <c r="D376" s="16" t="s">
        <v>55</v>
      </c>
      <c r="E376" s="16" t="s">
        <v>50</v>
      </c>
      <c r="F376" s="17" t="s">
        <v>46</v>
      </c>
      <c r="G376" s="17" t="s">
        <v>46</v>
      </c>
      <c r="H376" s="17" t="s">
        <v>47</v>
      </c>
      <c r="I376" s="17" t="s">
        <v>47</v>
      </c>
      <c r="J376" s="17">
        <v>7</v>
      </c>
      <c r="K376" s="17">
        <v>0</v>
      </c>
      <c r="L376" s="17">
        <v>0</v>
      </c>
      <c r="M376" s="17">
        <v>12</v>
      </c>
      <c r="N376" s="17">
        <v>0</v>
      </c>
      <c r="O376" s="17">
        <v>0</v>
      </c>
      <c r="P376" s="23">
        <v>371</v>
      </c>
      <c r="Q376" s="23">
        <v>378</v>
      </c>
      <c r="R376" s="23">
        <v>390</v>
      </c>
      <c r="S376" s="17" t="s">
        <v>19</v>
      </c>
      <c r="T376" s="17" t="str">
        <f>IF(ISERROR(VLOOKUP(B:B,'Shared Sites 2-18'!$A$2:$P$98,3,FALSE)),"",VLOOKUP(B:B,'Shared Sites 2-18'!$A$2:$P$98,3,FALSE))</f>
        <v/>
      </c>
      <c r="U376" s="17" t="str">
        <f>IF(ISERROR(VLOOKUP(B:B,'Shared Sites 2-18'!$A$2:$P$98,4,FALSE)),"",VLOOKUP(B:B,'Shared Sites 2-18'!$A$2:$P$98,4,FALSE))</f>
        <v/>
      </c>
      <c r="V376" s="17" t="str">
        <f>IF(ISERROR(VLOOKUP(B:B,'Shared Sites 2-18'!$A$2:$P$98,5,FALSE)),"",VLOOKUP(B:B,'Shared Sites 2-18'!$A$2:$P$98,5,FALSE))</f>
        <v/>
      </c>
      <c r="W376" s="17" t="str">
        <f>IF(ISERROR(VLOOKUP(B:B,'Shared Sites 2-18'!$A$2:$P$98,15,FALSE)),"",VLOOKUP(B:B,'Shared Sites 2-18'!$A$2:$P$98,15,FALSE))</f>
        <v/>
      </c>
      <c r="Y376" s="17" t="str">
        <f t="shared" si="8"/>
        <v>6034</v>
      </c>
      <c r="Z376" s="17">
        <v>6034</v>
      </c>
      <c r="AA376" s="402"/>
      <c r="AB376" s="420"/>
    </row>
    <row r="377" spans="1:28" ht="14.65" customHeight="1" x14ac:dyDescent="0.25">
      <c r="A377" s="16">
        <v>6260</v>
      </c>
      <c r="B377" s="16" t="s">
        <v>630</v>
      </c>
      <c r="C377" s="16" t="s">
        <v>1581</v>
      </c>
      <c r="D377" s="16" t="s">
        <v>55</v>
      </c>
      <c r="E377" s="16" t="s">
        <v>50</v>
      </c>
      <c r="F377" s="17" t="s">
        <v>46</v>
      </c>
      <c r="G377" s="17" t="s">
        <v>46</v>
      </c>
      <c r="H377" s="17" t="s">
        <v>51</v>
      </c>
      <c r="I377" s="17" t="s">
        <v>51</v>
      </c>
      <c r="J377" s="17">
        <v>6</v>
      </c>
      <c r="K377" s="17">
        <v>0</v>
      </c>
      <c r="L377" s="17">
        <v>0</v>
      </c>
      <c r="M377" s="17">
        <v>19</v>
      </c>
      <c r="N377" s="17">
        <v>0</v>
      </c>
      <c r="O377" s="17">
        <v>0</v>
      </c>
      <c r="P377" s="23">
        <v>295</v>
      </c>
      <c r="Q377" s="23">
        <v>301</v>
      </c>
      <c r="R377" s="23">
        <v>320</v>
      </c>
      <c r="S377" s="17" t="s">
        <v>19</v>
      </c>
      <c r="T377" s="17" t="str">
        <f>IF(ISERROR(VLOOKUP(B:B,'Shared Sites 2-18'!$A$2:$P$98,3,FALSE)),"",VLOOKUP(B:B,'Shared Sites 2-18'!$A$2:$P$98,3,FALSE))</f>
        <v/>
      </c>
      <c r="U377" s="17" t="str">
        <f>IF(ISERROR(VLOOKUP(B:B,'Shared Sites 2-18'!$A$2:$P$98,4,FALSE)),"",VLOOKUP(B:B,'Shared Sites 2-18'!$A$2:$P$98,4,FALSE))</f>
        <v/>
      </c>
      <c r="V377" s="17" t="str">
        <f>IF(ISERROR(VLOOKUP(B:B,'Shared Sites 2-18'!$A$2:$P$98,5,FALSE)),"",VLOOKUP(B:B,'Shared Sites 2-18'!$A$2:$P$98,5,FALSE))</f>
        <v/>
      </c>
      <c r="W377" s="17" t="str">
        <f>IF(ISERROR(VLOOKUP(B:B,'Shared Sites 2-18'!$A$2:$P$98,15,FALSE)),"",VLOOKUP(B:B,'Shared Sites 2-18'!$A$2:$P$98,15,FALSE))</f>
        <v/>
      </c>
      <c r="Y377" s="17" t="str">
        <f t="shared" si="8"/>
        <v>6034</v>
      </c>
      <c r="Z377" s="17">
        <v>6034</v>
      </c>
      <c r="AA377" s="402"/>
      <c r="AB377" s="420"/>
    </row>
    <row r="378" spans="1:28" ht="14.65" customHeight="1" x14ac:dyDescent="0.25">
      <c r="A378" s="16">
        <v>6274</v>
      </c>
      <c r="B378" s="16" t="s">
        <v>631</v>
      </c>
      <c r="C378" s="16" t="s">
        <v>632</v>
      </c>
      <c r="D378" s="16" t="s">
        <v>55</v>
      </c>
      <c r="E378" s="16" t="s">
        <v>50</v>
      </c>
      <c r="F378" s="17" t="s">
        <v>46</v>
      </c>
      <c r="G378" s="17" t="s">
        <v>46</v>
      </c>
      <c r="H378" s="17" t="s">
        <v>52</v>
      </c>
      <c r="I378" s="17" t="s">
        <v>52</v>
      </c>
      <c r="J378" s="17">
        <v>28</v>
      </c>
      <c r="K378" s="17">
        <v>0</v>
      </c>
      <c r="L378" s="17">
        <v>0</v>
      </c>
      <c r="M378" s="17">
        <v>14</v>
      </c>
      <c r="N378" s="17">
        <v>40</v>
      </c>
      <c r="O378" s="17">
        <v>0</v>
      </c>
      <c r="P378" s="23">
        <v>399</v>
      </c>
      <c r="Q378" s="23">
        <v>427</v>
      </c>
      <c r="R378" s="23">
        <v>481</v>
      </c>
      <c r="S378" s="17" t="s">
        <v>19</v>
      </c>
      <c r="T378" s="17" t="str">
        <f>IF(ISERROR(VLOOKUP(B:B,'Shared Sites 2-18'!$A$2:$P$98,3,FALSE)),"",VLOOKUP(B:B,'Shared Sites 2-18'!$A$2:$P$98,3,FALSE))</f>
        <v/>
      </c>
      <c r="U378" s="17" t="str">
        <f>IF(ISERROR(VLOOKUP(B:B,'Shared Sites 2-18'!$A$2:$P$98,4,FALSE)),"",VLOOKUP(B:B,'Shared Sites 2-18'!$A$2:$P$98,4,FALSE))</f>
        <v/>
      </c>
      <c r="V378" s="17" t="str">
        <f>IF(ISERROR(VLOOKUP(B:B,'Shared Sites 2-18'!$A$2:$P$98,5,FALSE)),"",VLOOKUP(B:B,'Shared Sites 2-18'!$A$2:$P$98,5,FALSE))</f>
        <v/>
      </c>
      <c r="W378" s="17" t="str">
        <f>IF(ISERROR(VLOOKUP(B:B,'Shared Sites 2-18'!$A$2:$P$98,15,FALSE)),"",VLOOKUP(B:B,'Shared Sites 2-18'!$A$2:$P$98,15,FALSE))</f>
        <v/>
      </c>
      <c r="Y378" s="17" t="str">
        <f t="shared" si="8"/>
        <v>6034</v>
      </c>
      <c r="Z378" s="17">
        <v>6034</v>
      </c>
      <c r="AA378" s="402"/>
      <c r="AB378" s="420"/>
    </row>
    <row r="379" spans="1:28" ht="14.65" customHeight="1" x14ac:dyDescent="0.25">
      <c r="A379" s="16">
        <v>6288</v>
      </c>
      <c r="B379" s="16" t="s">
        <v>633</v>
      </c>
      <c r="C379" s="16" t="s">
        <v>634</v>
      </c>
      <c r="D379" s="16" t="s">
        <v>55</v>
      </c>
      <c r="E379" s="16" t="s">
        <v>80</v>
      </c>
      <c r="F379" s="17" t="s">
        <v>46</v>
      </c>
      <c r="G379" s="17" t="s">
        <v>46</v>
      </c>
      <c r="H379" s="17" t="s">
        <v>49</v>
      </c>
      <c r="I379" s="17" t="s">
        <v>49</v>
      </c>
      <c r="J379" s="17">
        <v>21</v>
      </c>
      <c r="K379" s="17">
        <v>0</v>
      </c>
      <c r="L379" s="17">
        <v>0</v>
      </c>
      <c r="M379" s="17">
        <v>7</v>
      </c>
      <c r="N379" s="17">
        <v>0</v>
      </c>
      <c r="O379" s="17">
        <v>0</v>
      </c>
      <c r="P379" s="23">
        <v>424</v>
      </c>
      <c r="Q379" s="23">
        <v>445</v>
      </c>
      <c r="R379" s="23">
        <v>452</v>
      </c>
      <c r="S379" s="17" t="s">
        <v>19</v>
      </c>
      <c r="T379" s="17" t="str">
        <f>IF(ISERROR(VLOOKUP(B:B,'Shared Sites 2-18'!$A$2:$P$98,3,FALSE)),"",VLOOKUP(B:B,'Shared Sites 2-18'!$A$2:$P$98,3,FALSE))</f>
        <v/>
      </c>
      <c r="U379" s="17" t="str">
        <f>IF(ISERROR(VLOOKUP(B:B,'Shared Sites 2-18'!$A$2:$P$98,4,FALSE)),"",VLOOKUP(B:B,'Shared Sites 2-18'!$A$2:$P$98,4,FALSE))</f>
        <v/>
      </c>
      <c r="V379" s="17" t="str">
        <f>IF(ISERROR(VLOOKUP(B:B,'Shared Sites 2-18'!$A$2:$P$98,5,FALSE)),"",VLOOKUP(B:B,'Shared Sites 2-18'!$A$2:$P$98,5,FALSE))</f>
        <v/>
      </c>
      <c r="W379" s="17" t="str">
        <f>IF(ISERROR(VLOOKUP(B:B,'Shared Sites 2-18'!$A$2:$P$98,15,FALSE)),"",VLOOKUP(B:B,'Shared Sites 2-18'!$A$2:$P$98,15,FALSE))</f>
        <v/>
      </c>
      <c r="Y379" s="17" t="str">
        <f t="shared" si="8"/>
        <v>6034</v>
      </c>
      <c r="Z379" s="17">
        <v>6034</v>
      </c>
      <c r="AA379" s="402"/>
      <c r="AB379" s="420"/>
    </row>
    <row r="380" spans="1:28" ht="14.65" customHeight="1" x14ac:dyDescent="0.25">
      <c r="A380" s="16">
        <v>6301</v>
      </c>
      <c r="B380" s="16" t="s">
        <v>635</v>
      </c>
      <c r="C380" s="16" t="s">
        <v>636</v>
      </c>
      <c r="D380" s="16" t="s">
        <v>55</v>
      </c>
      <c r="E380" s="16" t="s">
        <v>50</v>
      </c>
      <c r="F380" s="17" t="s">
        <v>46</v>
      </c>
      <c r="G380" s="17" t="s">
        <v>46</v>
      </c>
      <c r="H380" s="17" t="s">
        <v>48</v>
      </c>
      <c r="I380" s="17" t="s">
        <v>48</v>
      </c>
      <c r="J380" s="17">
        <v>0</v>
      </c>
      <c r="K380" s="17">
        <v>0</v>
      </c>
      <c r="L380" s="17">
        <v>0</v>
      </c>
      <c r="M380" s="17">
        <v>0</v>
      </c>
      <c r="N380" s="17">
        <v>0</v>
      </c>
      <c r="O380" s="17">
        <v>23</v>
      </c>
      <c r="P380" s="23">
        <v>347</v>
      </c>
      <c r="Q380" s="23">
        <v>347</v>
      </c>
      <c r="R380" s="23">
        <v>370</v>
      </c>
      <c r="S380" s="17" t="s">
        <v>19</v>
      </c>
      <c r="T380" s="17" t="str">
        <f>IF(ISERROR(VLOOKUP(B:B,'Shared Sites 2-18'!$A$2:$P$98,3,FALSE)),"",VLOOKUP(B:B,'Shared Sites 2-18'!$A$2:$P$98,3,FALSE))</f>
        <v/>
      </c>
      <c r="U380" s="17" t="str">
        <f>IF(ISERROR(VLOOKUP(B:B,'Shared Sites 2-18'!$A$2:$P$98,4,FALSE)),"",VLOOKUP(B:B,'Shared Sites 2-18'!$A$2:$P$98,4,FALSE))</f>
        <v/>
      </c>
      <c r="V380" s="17" t="str">
        <f>IF(ISERROR(VLOOKUP(B:B,'Shared Sites 2-18'!$A$2:$P$98,5,FALSE)),"",VLOOKUP(B:B,'Shared Sites 2-18'!$A$2:$P$98,5,FALSE))</f>
        <v/>
      </c>
      <c r="W380" s="17" t="str">
        <f>IF(ISERROR(VLOOKUP(B:B,'Shared Sites 2-18'!$A$2:$P$98,15,FALSE)),"",VLOOKUP(B:B,'Shared Sites 2-18'!$A$2:$P$98,15,FALSE))</f>
        <v/>
      </c>
      <c r="Y380" s="17" t="str">
        <f t="shared" si="8"/>
        <v>6034</v>
      </c>
      <c r="Z380" s="17">
        <v>6034</v>
      </c>
      <c r="AA380" s="402"/>
      <c r="AB380" s="420"/>
    </row>
    <row r="381" spans="1:28" ht="14.65" customHeight="1" x14ac:dyDescent="0.25">
      <c r="A381" s="16">
        <v>6315</v>
      </c>
      <c r="B381" s="16" t="s">
        <v>637</v>
      </c>
      <c r="C381" s="16" t="s">
        <v>1582</v>
      </c>
      <c r="D381" s="16" t="s">
        <v>55</v>
      </c>
      <c r="E381" s="16" t="s">
        <v>80</v>
      </c>
      <c r="F381" s="17" t="s">
        <v>102</v>
      </c>
      <c r="G381" s="17" t="s">
        <v>46</v>
      </c>
      <c r="H381" s="17" t="s">
        <v>49</v>
      </c>
      <c r="I381" s="17" t="s">
        <v>49</v>
      </c>
      <c r="J381" s="17">
        <v>43</v>
      </c>
      <c r="K381" s="17">
        <v>0</v>
      </c>
      <c r="L381" s="17">
        <v>0</v>
      </c>
      <c r="M381" s="17">
        <v>0</v>
      </c>
      <c r="N381" s="17">
        <v>0</v>
      </c>
      <c r="O381" s="17">
        <v>0</v>
      </c>
      <c r="P381" s="23">
        <v>581</v>
      </c>
      <c r="Q381" s="23">
        <v>624</v>
      </c>
      <c r="R381" s="23">
        <v>624</v>
      </c>
      <c r="S381" s="17" t="s">
        <v>19</v>
      </c>
      <c r="T381" s="17" t="str">
        <f>IF(ISERROR(VLOOKUP(B:B,'Shared Sites 2-18'!$A$2:$P$98,3,FALSE)),"",VLOOKUP(B:B,'Shared Sites 2-18'!$A$2:$P$98,3,FALSE))</f>
        <v/>
      </c>
      <c r="U381" s="17" t="str">
        <f>IF(ISERROR(VLOOKUP(B:B,'Shared Sites 2-18'!$A$2:$P$98,4,FALSE)),"",VLOOKUP(B:B,'Shared Sites 2-18'!$A$2:$P$98,4,FALSE))</f>
        <v/>
      </c>
      <c r="V381" s="17" t="str">
        <f>IF(ISERROR(VLOOKUP(B:B,'Shared Sites 2-18'!$A$2:$P$98,5,FALSE)),"",VLOOKUP(B:B,'Shared Sites 2-18'!$A$2:$P$98,5,FALSE))</f>
        <v/>
      </c>
      <c r="W381" s="17" t="str">
        <f>IF(ISERROR(VLOOKUP(B:B,'Shared Sites 2-18'!$A$2:$P$98,15,FALSE)),"",VLOOKUP(B:B,'Shared Sites 2-18'!$A$2:$P$98,15,FALSE))</f>
        <v/>
      </c>
      <c r="Y381" s="17" t="str">
        <f t="shared" si="8"/>
        <v>6034</v>
      </c>
      <c r="Z381" s="17">
        <v>6034</v>
      </c>
      <c r="AA381" s="402"/>
      <c r="AB381" s="420"/>
    </row>
    <row r="382" spans="1:28" ht="14.65" customHeight="1" x14ac:dyDescent="0.25">
      <c r="A382" s="16">
        <v>6329</v>
      </c>
      <c r="B382" s="16" t="s">
        <v>638</v>
      </c>
      <c r="C382" s="16" t="s">
        <v>639</v>
      </c>
      <c r="D382" s="16" t="s">
        <v>90</v>
      </c>
      <c r="E382" s="16" t="s">
        <v>105</v>
      </c>
      <c r="F382" s="17" t="s">
        <v>46</v>
      </c>
      <c r="G382" s="17" t="s">
        <v>46</v>
      </c>
      <c r="H382" s="17" t="s">
        <v>6</v>
      </c>
      <c r="I382" s="17" t="s">
        <v>6</v>
      </c>
      <c r="J382" s="17">
        <v>0</v>
      </c>
      <c r="K382" s="17">
        <v>0</v>
      </c>
      <c r="L382" s="17">
        <v>0</v>
      </c>
      <c r="M382" s="17">
        <v>0</v>
      </c>
      <c r="N382" s="17">
        <v>0</v>
      </c>
      <c r="O382" s="17">
        <v>19</v>
      </c>
      <c r="P382" s="23">
        <v>335</v>
      </c>
      <c r="Q382" s="23">
        <v>335</v>
      </c>
      <c r="R382" s="23">
        <v>354</v>
      </c>
      <c r="S382" s="17" t="s">
        <v>19</v>
      </c>
      <c r="T382" s="17" t="str">
        <f>IF(ISERROR(VLOOKUP(B:B,'Shared Sites 2-18'!$A$2:$P$98,3,FALSE)),"",VLOOKUP(B:B,'Shared Sites 2-18'!$A$2:$P$98,3,FALSE))</f>
        <v/>
      </c>
      <c r="U382" s="17" t="str">
        <f>IF(ISERROR(VLOOKUP(B:B,'Shared Sites 2-18'!$A$2:$P$98,4,FALSE)),"",VLOOKUP(B:B,'Shared Sites 2-18'!$A$2:$P$98,4,FALSE))</f>
        <v/>
      </c>
      <c r="V382" s="17" t="str">
        <f>IF(ISERROR(VLOOKUP(B:B,'Shared Sites 2-18'!$A$2:$P$98,5,FALSE)),"",VLOOKUP(B:B,'Shared Sites 2-18'!$A$2:$P$98,5,FALSE))</f>
        <v/>
      </c>
      <c r="W382" s="17" t="str">
        <f>IF(ISERROR(VLOOKUP(B:B,'Shared Sites 2-18'!$A$2:$P$98,15,FALSE)),"",VLOOKUP(B:B,'Shared Sites 2-18'!$A$2:$P$98,15,FALSE))</f>
        <v/>
      </c>
      <c r="Y382" s="17" t="str">
        <f t="shared" si="8"/>
        <v>6034</v>
      </c>
      <c r="Z382" s="17">
        <v>6034</v>
      </c>
      <c r="AA382" s="402"/>
      <c r="AB382" s="420"/>
    </row>
    <row r="383" spans="1:28" ht="14.65" customHeight="1" x14ac:dyDescent="0.25">
      <c r="A383" s="16">
        <v>6342</v>
      </c>
      <c r="B383" s="16" t="s">
        <v>640</v>
      </c>
      <c r="C383" s="16" t="s">
        <v>641</v>
      </c>
      <c r="D383" s="16" t="s">
        <v>55</v>
      </c>
      <c r="E383" s="16" t="s">
        <v>80</v>
      </c>
      <c r="F383" s="17" t="s">
        <v>46</v>
      </c>
      <c r="G383" s="17" t="s">
        <v>46</v>
      </c>
      <c r="H383" s="17" t="s">
        <v>51</v>
      </c>
      <c r="I383" s="17" t="s">
        <v>51</v>
      </c>
      <c r="J383" s="17">
        <v>0</v>
      </c>
      <c r="K383" s="17">
        <v>0</v>
      </c>
      <c r="L383" s="17">
        <v>0</v>
      </c>
      <c r="M383" s="17">
        <v>0</v>
      </c>
      <c r="N383" s="17">
        <v>0</v>
      </c>
      <c r="O383" s="17">
        <v>0</v>
      </c>
      <c r="P383" s="23">
        <v>595</v>
      </c>
      <c r="Q383" s="23">
        <v>595</v>
      </c>
      <c r="R383" s="23">
        <v>595</v>
      </c>
      <c r="S383" s="17" t="s">
        <v>19</v>
      </c>
      <c r="T383" s="17" t="str">
        <f>IF(ISERROR(VLOOKUP(B:B,'Shared Sites 2-18'!$A$2:$P$98,3,FALSE)),"",VLOOKUP(B:B,'Shared Sites 2-18'!$A$2:$P$98,3,FALSE))</f>
        <v/>
      </c>
      <c r="U383" s="17" t="str">
        <f>IF(ISERROR(VLOOKUP(B:B,'Shared Sites 2-18'!$A$2:$P$98,4,FALSE)),"",VLOOKUP(B:B,'Shared Sites 2-18'!$A$2:$P$98,4,FALSE))</f>
        <v/>
      </c>
      <c r="V383" s="17" t="str">
        <f>IF(ISERROR(VLOOKUP(B:B,'Shared Sites 2-18'!$A$2:$P$98,5,FALSE)),"",VLOOKUP(B:B,'Shared Sites 2-18'!$A$2:$P$98,5,FALSE))</f>
        <v/>
      </c>
      <c r="W383" s="17" t="str">
        <f>IF(ISERROR(VLOOKUP(B:B,'Shared Sites 2-18'!$A$2:$P$98,15,FALSE)),"",VLOOKUP(B:B,'Shared Sites 2-18'!$A$2:$P$98,15,FALSE))</f>
        <v/>
      </c>
      <c r="Y383" s="17" t="str">
        <f t="shared" si="8"/>
        <v>6034</v>
      </c>
      <c r="Z383" s="17">
        <v>6034</v>
      </c>
      <c r="AA383" s="402"/>
      <c r="AB383" s="420"/>
    </row>
    <row r="384" spans="1:28" ht="14.65" customHeight="1" x14ac:dyDescent="0.25">
      <c r="A384" s="16">
        <v>6356</v>
      </c>
      <c r="B384" s="16" t="s">
        <v>642</v>
      </c>
      <c r="C384" s="16" t="s">
        <v>643</v>
      </c>
      <c r="D384" s="16" t="s">
        <v>55</v>
      </c>
      <c r="E384" s="16" t="s">
        <v>50</v>
      </c>
      <c r="F384" s="17" t="s">
        <v>46</v>
      </c>
      <c r="G384" s="17" t="s">
        <v>46</v>
      </c>
      <c r="H384" s="17" t="s">
        <v>49</v>
      </c>
      <c r="I384" s="17" t="s">
        <v>49</v>
      </c>
      <c r="J384" s="17">
        <v>29</v>
      </c>
      <c r="K384" s="17">
        <v>0</v>
      </c>
      <c r="L384" s="17">
        <v>0</v>
      </c>
      <c r="M384" s="17">
        <v>0</v>
      </c>
      <c r="N384" s="17">
        <v>0</v>
      </c>
      <c r="O384" s="17">
        <v>24</v>
      </c>
      <c r="P384" s="23">
        <v>522</v>
      </c>
      <c r="Q384" s="23">
        <v>551</v>
      </c>
      <c r="R384" s="23">
        <v>575</v>
      </c>
      <c r="S384" s="17" t="s">
        <v>19</v>
      </c>
      <c r="T384" s="17" t="str">
        <f>IF(ISERROR(VLOOKUP(B:B,'Shared Sites 2-18'!$A$2:$P$98,3,FALSE)),"",VLOOKUP(B:B,'Shared Sites 2-18'!$A$2:$P$98,3,FALSE))</f>
        <v/>
      </c>
      <c r="U384" s="17" t="str">
        <f>IF(ISERROR(VLOOKUP(B:B,'Shared Sites 2-18'!$A$2:$P$98,4,FALSE)),"",VLOOKUP(B:B,'Shared Sites 2-18'!$A$2:$P$98,4,FALSE))</f>
        <v/>
      </c>
      <c r="V384" s="17" t="str">
        <f>IF(ISERROR(VLOOKUP(B:B,'Shared Sites 2-18'!$A$2:$P$98,5,FALSE)),"",VLOOKUP(B:B,'Shared Sites 2-18'!$A$2:$P$98,5,FALSE))</f>
        <v/>
      </c>
      <c r="W384" s="17" t="str">
        <f>IF(ISERROR(VLOOKUP(B:B,'Shared Sites 2-18'!$A$2:$P$98,15,FALSE)),"",VLOOKUP(B:B,'Shared Sites 2-18'!$A$2:$P$98,15,FALSE))</f>
        <v/>
      </c>
      <c r="Y384" s="17" t="str">
        <f t="shared" si="8"/>
        <v>6034</v>
      </c>
      <c r="Z384" s="17">
        <v>6034</v>
      </c>
      <c r="AA384" s="402"/>
      <c r="AB384" s="420"/>
    </row>
    <row r="385" spans="1:28" ht="14.65" customHeight="1" x14ac:dyDescent="0.25">
      <c r="A385" s="16">
        <v>6363</v>
      </c>
      <c r="B385" s="16" t="s">
        <v>644</v>
      </c>
      <c r="C385" s="16" t="s">
        <v>1583</v>
      </c>
      <c r="D385" s="16" t="s">
        <v>55</v>
      </c>
      <c r="E385" s="16" t="s">
        <v>80</v>
      </c>
      <c r="F385" s="17" t="s">
        <v>46</v>
      </c>
      <c r="G385" s="17" t="s">
        <v>46</v>
      </c>
      <c r="H385" s="17" t="s">
        <v>51</v>
      </c>
      <c r="I385" s="17" t="s">
        <v>51</v>
      </c>
      <c r="J385" s="17">
        <v>0</v>
      </c>
      <c r="K385" s="17">
        <v>0</v>
      </c>
      <c r="L385" s="17">
        <v>0</v>
      </c>
      <c r="M385" s="17">
        <v>0</v>
      </c>
      <c r="N385" s="17">
        <v>0</v>
      </c>
      <c r="O385" s="17">
        <v>0</v>
      </c>
      <c r="P385" s="23">
        <v>448</v>
      </c>
      <c r="Q385" s="23">
        <v>448</v>
      </c>
      <c r="R385" s="23">
        <v>448</v>
      </c>
      <c r="S385" s="17" t="s">
        <v>19</v>
      </c>
      <c r="T385" s="17" t="str">
        <f>IF(ISERROR(VLOOKUP(B:B,'Shared Sites 2-18'!$A$2:$P$98,3,FALSE)),"",VLOOKUP(B:B,'Shared Sites 2-18'!$A$2:$P$98,3,FALSE))</f>
        <v/>
      </c>
      <c r="U385" s="17" t="str">
        <f>IF(ISERROR(VLOOKUP(B:B,'Shared Sites 2-18'!$A$2:$P$98,4,FALSE)),"",VLOOKUP(B:B,'Shared Sites 2-18'!$A$2:$P$98,4,FALSE))</f>
        <v/>
      </c>
      <c r="V385" s="17" t="str">
        <f>IF(ISERROR(VLOOKUP(B:B,'Shared Sites 2-18'!$A$2:$P$98,5,FALSE)),"",VLOOKUP(B:B,'Shared Sites 2-18'!$A$2:$P$98,5,FALSE))</f>
        <v/>
      </c>
      <c r="W385" s="17" t="str">
        <f>IF(ISERROR(VLOOKUP(B:B,'Shared Sites 2-18'!$A$2:$P$98,15,FALSE)),"",VLOOKUP(B:B,'Shared Sites 2-18'!$A$2:$P$98,15,FALSE))</f>
        <v/>
      </c>
      <c r="Y385" s="17" t="str">
        <f t="shared" si="8"/>
        <v>6034</v>
      </c>
      <c r="Z385" s="17">
        <v>6034</v>
      </c>
      <c r="AA385" s="402"/>
      <c r="AB385" s="420"/>
    </row>
    <row r="386" spans="1:28" ht="14.65" customHeight="1" x14ac:dyDescent="0.25">
      <c r="A386" s="16">
        <v>6370</v>
      </c>
      <c r="B386" s="16" t="s">
        <v>645</v>
      </c>
      <c r="C386" s="16" t="s">
        <v>1584</v>
      </c>
      <c r="D386" s="16" t="s">
        <v>55</v>
      </c>
      <c r="E386" s="16" t="s">
        <v>50</v>
      </c>
      <c r="F386" s="17" t="s">
        <v>46</v>
      </c>
      <c r="G386" s="17" t="s">
        <v>46</v>
      </c>
      <c r="H386" s="17" t="s">
        <v>6</v>
      </c>
      <c r="I386" s="17" t="s">
        <v>6</v>
      </c>
      <c r="J386" s="17">
        <v>26</v>
      </c>
      <c r="K386" s="17">
        <v>0</v>
      </c>
      <c r="L386" s="17">
        <v>0</v>
      </c>
      <c r="M386" s="17">
        <v>0</v>
      </c>
      <c r="N386" s="17">
        <v>0</v>
      </c>
      <c r="O386" s="17">
        <v>0</v>
      </c>
      <c r="P386" s="23">
        <v>255</v>
      </c>
      <c r="Q386" s="23">
        <v>281</v>
      </c>
      <c r="R386" s="23">
        <v>281</v>
      </c>
      <c r="S386" s="17" t="s">
        <v>19</v>
      </c>
      <c r="T386" s="17" t="str">
        <f>IF(ISERROR(VLOOKUP(B:B,'Shared Sites 2-18'!$A$2:$P$98,3,FALSE)),"",VLOOKUP(B:B,'Shared Sites 2-18'!$A$2:$P$98,3,FALSE))</f>
        <v/>
      </c>
      <c r="U386" s="17" t="str">
        <f>IF(ISERROR(VLOOKUP(B:B,'Shared Sites 2-18'!$A$2:$P$98,4,FALSE)),"",VLOOKUP(B:B,'Shared Sites 2-18'!$A$2:$P$98,4,FALSE))</f>
        <v/>
      </c>
      <c r="V386" s="17" t="str">
        <f>IF(ISERROR(VLOOKUP(B:B,'Shared Sites 2-18'!$A$2:$P$98,5,FALSE)),"",VLOOKUP(B:B,'Shared Sites 2-18'!$A$2:$P$98,5,FALSE))</f>
        <v/>
      </c>
      <c r="W386" s="17" t="str">
        <f>IF(ISERROR(VLOOKUP(B:B,'Shared Sites 2-18'!$A$2:$P$98,15,FALSE)),"",VLOOKUP(B:B,'Shared Sites 2-18'!$A$2:$P$98,15,FALSE))</f>
        <v/>
      </c>
      <c r="Y386" s="17" t="str">
        <f t="shared" si="8"/>
        <v>6034</v>
      </c>
      <c r="Z386" s="17">
        <v>6034</v>
      </c>
      <c r="AA386" s="402"/>
      <c r="AB386" s="420"/>
    </row>
    <row r="387" spans="1:28" ht="14.65" customHeight="1" x14ac:dyDescent="0.25">
      <c r="A387" s="16">
        <v>6384</v>
      </c>
      <c r="B387" s="16" t="s">
        <v>646</v>
      </c>
      <c r="C387" s="16" t="s">
        <v>1585</v>
      </c>
      <c r="D387" s="16" t="s">
        <v>90</v>
      </c>
      <c r="E387" s="16" t="s">
        <v>91</v>
      </c>
      <c r="F387" s="17" t="s">
        <v>46</v>
      </c>
      <c r="G387" s="17" t="s">
        <v>46</v>
      </c>
      <c r="H387" s="17" t="s">
        <v>51</v>
      </c>
      <c r="I387" s="17" t="s">
        <v>51</v>
      </c>
      <c r="J387" s="17">
        <v>12</v>
      </c>
      <c r="K387" s="17">
        <v>0</v>
      </c>
      <c r="L387" s="17">
        <v>0</v>
      </c>
      <c r="M387" s="17">
        <v>0</v>
      </c>
      <c r="N387" s="17">
        <v>0</v>
      </c>
      <c r="O387" s="17">
        <v>0</v>
      </c>
      <c r="P387" s="23">
        <v>288</v>
      </c>
      <c r="Q387" s="23">
        <v>300</v>
      </c>
      <c r="R387" s="23">
        <v>300</v>
      </c>
      <c r="S387" s="17" t="s">
        <v>19</v>
      </c>
      <c r="T387" s="17" t="str">
        <f>IF(ISERROR(VLOOKUP(B:B,'Shared Sites 2-18'!$A$2:$P$98,3,FALSE)),"",VLOOKUP(B:B,'Shared Sites 2-18'!$A$2:$P$98,3,FALSE))</f>
        <v/>
      </c>
      <c r="U387" s="17" t="str">
        <f>IF(ISERROR(VLOOKUP(B:B,'Shared Sites 2-18'!$A$2:$P$98,4,FALSE)),"",VLOOKUP(B:B,'Shared Sites 2-18'!$A$2:$P$98,4,FALSE))</f>
        <v/>
      </c>
      <c r="V387" s="17" t="str">
        <f>IF(ISERROR(VLOOKUP(B:B,'Shared Sites 2-18'!$A$2:$P$98,5,FALSE)),"",VLOOKUP(B:B,'Shared Sites 2-18'!$A$2:$P$98,5,FALSE))</f>
        <v/>
      </c>
      <c r="W387" s="17" t="str">
        <f>IF(ISERROR(VLOOKUP(B:B,'Shared Sites 2-18'!$A$2:$P$98,15,FALSE)),"",VLOOKUP(B:B,'Shared Sites 2-18'!$A$2:$P$98,15,FALSE))</f>
        <v/>
      </c>
      <c r="Y387" s="17" t="str">
        <f t="shared" si="8"/>
        <v>6034</v>
      </c>
      <c r="Z387" s="17">
        <v>6034</v>
      </c>
      <c r="AA387" s="402"/>
      <c r="AB387" s="420"/>
    </row>
    <row r="388" spans="1:28" ht="14.65" customHeight="1" x14ac:dyDescent="0.25">
      <c r="A388" s="16">
        <v>6425</v>
      </c>
      <c r="B388" s="16" t="s">
        <v>647</v>
      </c>
      <c r="C388" s="16" t="s">
        <v>1586</v>
      </c>
      <c r="D388" s="16" t="s">
        <v>55</v>
      </c>
      <c r="E388" s="16" t="s">
        <v>50</v>
      </c>
      <c r="F388" s="17" t="s">
        <v>46</v>
      </c>
      <c r="G388" s="17" t="s">
        <v>46</v>
      </c>
      <c r="H388" s="17" t="s">
        <v>52</v>
      </c>
      <c r="I388" s="17" t="s">
        <v>52</v>
      </c>
      <c r="J388" s="17">
        <v>69</v>
      </c>
      <c r="K388" s="17">
        <v>0</v>
      </c>
      <c r="L388" s="17">
        <v>0</v>
      </c>
      <c r="M388" s="17">
        <v>8</v>
      </c>
      <c r="N388" s="17">
        <v>0</v>
      </c>
      <c r="O388" s="17">
        <v>35</v>
      </c>
      <c r="P388" s="23">
        <v>712</v>
      </c>
      <c r="Q388" s="23">
        <v>781</v>
      </c>
      <c r="R388" s="23">
        <v>824</v>
      </c>
      <c r="S388" s="17" t="s">
        <v>19</v>
      </c>
      <c r="T388" s="17" t="str">
        <f>IF(ISERROR(VLOOKUP(B:B,'Shared Sites 2-18'!$A$2:$P$98,3,FALSE)),"",VLOOKUP(B:B,'Shared Sites 2-18'!$A$2:$P$98,3,FALSE))</f>
        <v/>
      </c>
      <c r="U388" s="17" t="str">
        <f>IF(ISERROR(VLOOKUP(B:B,'Shared Sites 2-18'!$A$2:$P$98,4,FALSE)),"",VLOOKUP(B:B,'Shared Sites 2-18'!$A$2:$P$98,4,FALSE))</f>
        <v/>
      </c>
      <c r="V388" s="17" t="str">
        <f>IF(ISERROR(VLOOKUP(B:B,'Shared Sites 2-18'!$A$2:$P$98,5,FALSE)),"",VLOOKUP(B:B,'Shared Sites 2-18'!$A$2:$P$98,5,FALSE))</f>
        <v/>
      </c>
      <c r="W388" s="17" t="str">
        <f>IF(ISERROR(VLOOKUP(B:B,'Shared Sites 2-18'!$A$2:$P$98,15,FALSE)),"",VLOOKUP(B:B,'Shared Sites 2-18'!$A$2:$P$98,15,FALSE))</f>
        <v/>
      </c>
      <c r="Y388" s="17" t="str">
        <f t="shared" si="8"/>
        <v>6034</v>
      </c>
      <c r="Z388" s="17">
        <v>6034</v>
      </c>
      <c r="AA388" s="402"/>
      <c r="AB388" s="420"/>
    </row>
    <row r="389" spans="1:28" ht="14.65" customHeight="1" x14ac:dyDescent="0.25">
      <c r="A389" s="16">
        <v>6426</v>
      </c>
      <c r="B389" s="16" t="s">
        <v>648</v>
      </c>
      <c r="C389" s="16" t="s">
        <v>649</v>
      </c>
      <c r="D389" s="16" t="s">
        <v>141</v>
      </c>
      <c r="E389" s="16" t="s">
        <v>50</v>
      </c>
      <c r="F389" s="17" t="s">
        <v>46</v>
      </c>
      <c r="G389" s="17" t="s">
        <v>46</v>
      </c>
      <c r="H389" s="17" t="s">
        <v>52</v>
      </c>
      <c r="I389" s="17" t="s">
        <v>52</v>
      </c>
      <c r="J389" s="17">
        <v>0</v>
      </c>
      <c r="K389" s="17">
        <v>0</v>
      </c>
      <c r="L389" s="17">
        <v>0</v>
      </c>
      <c r="M389" s="17">
        <v>4</v>
      </c>
      <c r="N389" s="17">
        <v>0</v>
      </c>
      <c r="O389" s="17">
        <v>24</v>
      </c>
      <c r="P389" s="23">
        <v>177</v>
      </c>
      <c r="Q389" s="23">
        <v>177</v>
      </c>
      <c r="R389" s="23">
        <v>205</v>
      </c>
      <c r="S389" s="17" t="s">
        <v>19</v>
      </c>
      <c r="T389" s="17" t="str">
        <f>IF(ISERROR(VLOOKUP(B:B,'Shared Sites 2-18'!$A$2:$P$98,3,FALSE)),"",VLOOKUP(B:B,'Shared Sites 2-18'!$A$2:$P$98,3,FALSE))</f>
        <v/>
      </c>
      <c r="U389" s="17" t="str">
        <f>IF(ISERROR(VLOOKUP(B:B,'Shared Sites 2-18'!$A$2:$P$98,4,FALSE)),"",VLOOKUP(B:B,'Shared Sites 2-18'!$A$2:$P$98,4,FALSE))</f>
        <v/>
      </c>
      <c r="V389" s="17" t="str">
        <f>IF(ISERROR(VLOOKUP(B:B,'Shared Sites 2-18'!$A$2:$P$98,5,FALSE)),"",VLOOKUP(B:B,'Shared Sites 2-18'!$A$2:$P$98,5,FALSE))</f>
        <v/>
      </c>
      <c r="W389" s="17" t="str">
        <f>IF(ISERROR(VLOOKUP(B:B,'Shared Sites 2-18'!$A$2:$P$98,15,FALSE)),"",VLOOKUP(B:B,'Shared Sites 2-18'!$A$2:$P$98,15,FALSE))</f>
        <v/>
      </c>
      <c r="Y389" s="17" t="str">
        <f t="shared" si="8"/>
        <v>6034</v>
      </c>
      <c r="Z389" s="17">
        <v>6034</v>
      </c>
      <c r="AA389" s="402"/>
      <c r="AB389" s="420"/>
    </row>
    <row r="390" spans="1:28" ht="14.65" customHeight="1" x14ac:dyDescent="0.25">
      <c r="A390" s="16">
        <v>6438</v>
      </c>
      <c r="B390" s="16" t="s">
        <v>650</v>
      </c>
      <c r="C390" s="16" t="s">
        <v>651</v>
      </c>
      <c r="D390" s="16" t="s">
        <v>55</v>
      </c>
      <c r="E390" s="16" t="s">
        <v>50</v>
      </c>
      <c r="F390" s="17" t="s">
        <v>46</v>
      </c>
      <c r="G390" s="17" t="s">
        <v>46</v>
      </c>
      <c r="H390" s="17" t="s">
        <v>48</v>
      </c>
      <c r="I390" s="17" t="s">
        <v>48</v>
      </c>
      <c r="J390" s="17">
        <v>61</v>
      </c>
      <c r="K390" s="17">
        <v>0</v>
      </c>
      <c r="L390" s="17">
        <v>0</v>
      </c>
      <c r="M390" s="17">
        <v>11</v>
      </c>
      <c r="N390" s="17">
        <v>44</v>
      </c>
      <c r="O390" s="17">
        <v>44</v>
      </c>
      <c r="P390" s="23">
        <v>756</v>
      </c>
      <c r="Q390" s="23">
        <v>817</v>
      </c>
      <c r="R390" s="23">
        <v>916</v>
      </c>
      <c r="S390" s="17" t="s">
        <v>19</v>
      </c>
      <c r="T390" s="17" t="str">
        <f>IF(ISERROR(VLOOKUP(B:B,'Shared Sites 2-18'!$A$2:$P$98,3,FALSE)),"",VLOOKUP(B:B,'Shared Sites 2-18'!$A$2:$P$98,3,FALSE))</f>
        <v/>
      </c>
      <c r="U390" s="17" t="str">
        <f>IF(ISERROR(VLOOKUP(B:B,'Shared Sites 2-18'!$A$2:$P$98,4,FALSE)),"",VLOOKUP(B:B,'Shared Sites 2-18'!$A$2:$P$98,4,FALSE))</f>
        <v/>
      </c>
      <c r="V390" s="17" t="str">
        <f>IF(ISERROR(VLOOKUP(B:B,'Shared Sites 2-18'!$A$2:$P$98,5,FALSE)),"",VLOOKUP(B:B,'Shared Sites 2-18'!$A$2:$P$98,5,FALSE))</f>
        <v/>
      </c>
      <c r="W390" s="17" t="str">
        <f>IF(ISERROR(VLOOKUP(B:B,'Shared Sites 2-18'!$A$2:$P$98,15,FALSE)),"",VLOOKUP(B:B,'Shared Sites 2-18'!$A$2:$P$98,15,FALSE))</f>
        <v/>
      </c>
      <c r="Y390" s="17" t="str">
        <f t="shared" si="8"/>
        <v>6034</v>
      </c>
      <c r="Z390" s="17">
        <v>6034</v>
      </c>
      <c r="AA390" s="402"/>
      <c r="AB390" s="420"/>
    </row>
    <row r="391" spans="1:28" ht="14.65" customHeight="1" x14ac:dyDescent="0.25">
      <c r="A391" s="16">
        <v>6452</v>
      </c>
      <c r="B391" s="16" t="s">
        <v>652</v>
      </c>
      <c r="C391" s="16" t="s">
        <v>653</v>
      </c>
      <c r="D391" s="16" t="s">
        <v>55</v>
      </c>
      <c r="E391" s="16" t="s">
        <v>50</v>
      </c>
      <c r="F391" s="17" t="s">
        <v>46</v>
      </c>
      <c r="G391" s="17" t="s">
        <v>46</v>
      </c>
      <c r="H391" s="17" t="s">
        <v>49</v>
      </c>
      <c r="I391" s="17" t="s">
        <v>49</v>
      </c>
      <c r="J391" s="17">
        <v>19</v>
      </c>
      <c r="K391" s="17">
        <v>0</v>
      </c>
      <c r="L391" s="17">
        <v>0</v>
      </c>
      <c r="M391" s="17">
        <v>13</v>
      </c>
      <c r="N391" s="17">
        <v>0</v>
      </c>
      <c r="O391" s="17">
        <v>20</v>
      </c>
      <c r="P391" s="23">
        <v>559</v>
      </c>
      <c r="Q391" s="23">
        <v>578</v>
      </c>
      <c r="R391" s="23">
        <v>611</v>
      </c>
      <c r="S391" s="17" t="s">
        <v>19</v>
      </c>
      <c r="T391" s="17" t="str">
        <f>IF(ISERROR(VLOOKUP(B:B,'Shared Sites 2-18'!$A$2:$P$98,3,FALSE)),"",VLOOKUP(B:B,'Shared Sites 2-18'!$A$2:$P$98,3,FALSE))</f>
        <v/>
      </c>
      <c r="U391" s="17" t="str">
        <f>IF(ISERROR(VLOOKUP(B:B,'Shared Sites 2-18'!$A$2:$P$98,4,FALSE)),"",VLOOKUP(B:B,'Shared Sites 2-18'!$A$2:$P$98,4,FALSE))</f>
        <v/>
      </c>
      <c r="V391" s="17" t="str">
        <f>IF(ISERROR(VLOOKUP(B:B,'Shared Sites 2-18'!$A$2:$P$98,5,FALSE)),"",VLOOKUP(B:B,'Shared Sites 2-18'!$A$2:$P$98,5,FALSE))</f>
        <v/>
      </c>
      <c r="W391" s="17" t="str">
        <f>IF(ISERROR(VLOOKUP(B:B,'Shared Sites 2-18'!$A$2:$P$98,15,FALSE)),"",VLOOKUP(B:B,'Shared Sites 2-18'!$A$2:$P$98,15,FALSE))</f>
        <v/>
      </c>
      <c r="Y391" s="17" t="str">
        <f t="shared" si="8"/>
        <v>6034</v>
      </c>
      <c r="Z391" s="17">
        <v>6034</v>
      </c>
      <c r="AA391" s="402"/>
      <c r="AB391" s="420"/>
    </row>
    <row r="392" spans="1:28" ht="14.65" customHeight="1" x14ac:dyDescent="0.25">
      <c r="A392" s="16">
        <v>6466</v>
      </c>
      <c r="B392" s="16" t="s">
        <v>654</v>
      </c>
      <c r="C392" s="16" t="s">
        <v>1587</v>
      </c>
      <c r="D392" s="16" t="s">
        <v>55</v>
      </c>
      <c r="E392" s="16" t="s">
        <v>50</v>
      </c>
      <c r="F392" s="17" t="s">
        <v>46</v>
      </c>
      <c r="G392" s="17" t="s">
        <v>46</v>
      </c>
      <c r="H392" s="17" t="s">
        <v>52</v>
      </c>
      <c r="I392" s="17" t="s">
        <v>52</v>
      </c>
      <c r="J392" s="17">
        <v>39</v>
      </c>
      <c r="K392" s="17">
        <v>0</v>
      </c>
      <c r="L392" s="17">
        <v>0</v>
      </c>
      <c r="M392" s="17">
        <v>0</v>
      </c>
      <c r="N392" s="17">
        <v>0</v>
      </c>
      <c r="O392" s="17">
        <v>24</v>
      </c>
      <c r="P392" s="23">
        <v>543</v>
      </c>
      <c r="Q392" s="23">
        <v>582</v>
      </c>
      <c r="R392" s="23">
        <v>606</v>
      </c>
      <c r="S392" s="17" t="s">
        <v>19</v>
      </c>
      <c r="T392" s="17" t="str">
        <f>IF(ISERROR(VLOOKUP(B:B,'Shared Sites 2-18'!$A$2:$P$98,3,FALSE)),"",VLOOKUP(B:B,'Shared Sites 2-18'!$A$2:$P$98,3,FALSE))</f>
        <v/>
      </c>
      <c r="U392" s="17" t="str">
        <f>IF(ISERROR(VLOOKUP(B:B,'Shared Sites 2-18'!$A$2:$P$98,4,FALSE)),"",VLOOKUP(B:B,'Shared Sites 2-18'!$A$2:$P$98,4,FALSE))</f>
        <v/>
      </c>
      <c r="V392" s="17" t="str">
        <f>IF(ISERROR(VLOOKUP(B:B,'Shared Sites 2-18'!$A$2:$P$98,5,FALSE)),"",VLOOKUP(B:B,'Shared Sites 2-18'!$A$2:$P$98,5,FALSE))</f>
        <v/>
      </c>
      <c r="W392" s="17" t="str">
        <f>IF(ISERROR(VLOOKUP(B:B,'Shared Sites 2-18'!$A$2:$P$98,15,FALSE)),"",VLOOKUP(B:B,'Shared Sites 2-18'!$A$2:$P$98,15,FALSE))</f>
        <v/>
      </c>
      <c r="Y392" s="17" t="str">
        <f t="shared" si="8"/>
        <v>6034</v>
      </c>
      <c r="Z392" s="17">
        <v>6034</v>
      </c>
      <c r="AA392" s="402"/>
      <c r="AB392" s="420"/>
    </row>
    <row r="393" spans="1:28" ht="14.65" customHeight="1" x14ac:dyDescent="0.25">
      <c r="A393" s="16">
        <v>6479</v>
      </c>
      <c r="B393" s="16" t="s">
        <v>655</v>
      </c>
      <c r="C393" s="16" t="s">
        <v>1588</v>
      </c>
      <c r="D393" s="16" t="s">
        <v>55</v>
      </c>
      <c r="E393" s="16" t="s">
        <v>50</v>
      </c>
      <c r="F393" s="17" t="s">
        <v>46</v>
      </c>
      <c r="G393" s="17" t="s">
        <v>46</v>
      </c>
      <c r="H393" s="17" t="s">
        <v>47</v>
      </c>
      <c r="I393" s="17" t="s">
        <v>47</v>
      </c>
      <c r="J393" s="17">
        <v>0</v>
      </c>
      <c r="K393" s="17">
        <v>0</v>
      </c>
      <c r="L393" s="17">
        <v>0</v>
      </c>
      <c r="M393" s="17">
        <v>7</v>
      </c>
      <c r="N393" s="17">
        <v>0</v>
      </c>
      <c r="O393" s="17">
        <v>24</v>
      </c>
      <c r="P393" s="23">
        <v>646</v>
      </c>
      <c r="Q393" s="23">
        <v>646</v>
      </c>
      <c r="R393" s="23">
        <v>677</v>
      </c>
      <c r="S393" s="17" t="s">
        <v>19</v>
      </c>
      <c r="T393" s="17" t="str">
        <f>IF(ISERROR(VLOOKUP(B:B,'Shared Sites 2-18'!$A$2:$P$98,3,FALSE)),"",VLOOKUP(B:B,'Shared Sites 2-18'!$A$2:$P$98,3,FALSE))</f>
        <v/>
      </c>
      <c r="U393" s="17" t="str">
        <f>IF(ISERROR(VLOOKUP(B:B,'Shared Sites 2-18'!$A$2:$P$98,4,FALSE)),"",VLOOKUP(B:B,'Shared Sites 2-18'!$A$2:$P$98,4,FALSE))</f>
        <v/>
      </c>
      <c r="V393" s="17" t="str">
        <f>IF(ISERROR(VLOOKUP(B:B,'Shared Sites 2-18'!$A$2:$P$98,5,FALSE)),"",VLOOKUP(B:B,'Shared Sites 2-18'!$A$2:$P$98,5,FALSE))</f>
        <v/>
      </c>
      <c r="W393" s="17" t="str">
        <f>IF(ISERROR(VLOOKUP(B:B,'Shared Sites 2-18'!$A$2:$P$98,15,FALSE)),"",VLOOKUP(B:B,'Shared Sites 2-18'!$A$2:$P$98,15,FALSE))</f>
        <v/>
      </c>
      <c r="Y393" s="17" t="str">
        <f t="shared" si="8"/>
        <v>6034</v>
      </c>
      <c r="Z393" s="17">
        <v>6034</v>
      </c>
      <c r="AA393" s="402"/>
      <c r="AB393" s="420"/>
    </row>
    <row r="394" spans="1:28" ht="14.65" customHeight="1" x14ac:dyDescent="0.25">
      <c r="A394" s="16">
        <v>6493</v>
      </c>
      <c r="B394" s="16" t="s">
        <v>656</v>
      </c>
      <c r="C394" s="16" t="s">
        <v>657</v>
      </c>
      <c r="D394" s="16" t="s">
        <v>90</v>
      </c>
      <c r="E394" s="16" t="s">
        <v>105</v>
      </c>
      <c r="F394" s="17" t="s">
        <v>46</v>
      </c>
      <c r="G394" s="17" t="s">
        <v>46</v>
      </c>
      <c r="H394" s="17" t="s">
        <v>6</v>
      </c>
      <c r="I394" s="17" t="s">
        <v>6</v>
      </c>
      <c r="J394" s="17">
        <v>0</v>
      </c>
      <c r="K394" s="17">
        <v>0</v>
      </c>
      <c r="L394" s="17">
        <v>0</v>
      </c>
      <c r="M394" s="17">
        <v>0</v>
      </c>
      <c r="N394" s="17">
        <v>0</v>
      </c>
      <c r="O394" s="17">
        <v>18</v>
      </c>
      <c r="P394" s="23">
        <v>277</v>
      </c>
      <c r="Q394" s="23">
        <v>277</v>
      </c>
      <c r="R394" s="23">
        <v>295</v>
      </c>
      <c r="S394" s="17" t="s">
        <v>19</v>
      </c>
      <c r="T394" s="17" t="str">
        <f>IF(ISERROR(VLOOKUP(B:B,'Shared Sites 2-18'!$A$2:$P$98,3,FALSE)),"",VLOOKUP(B:B,'Shared Sites 2-18'!$A$2:$P$98,3,FALSE))</f>
        <v/>
      </c>
      <c r="U394" s="17" t="str">
        <f>IF(ISERROR(VLOOKUP(B:B,'Shared Sites 2-18'!$A$2:$P$98,4,FALSE)),"",VLOOKUP(B:B,'Shared Sites 2-18'!$A$2:$P$98,4,FALSE))</f>
        <v/>
      </c>
      <c r="V394" s="17" t="str">
        <f>IF(ISERROR(VLOOKUP(B:B,'Shared Sites 2-18'!$A$2:$P$98,5,FALSE)),"",VLOOKUP(B:B,'Shared Sites 2-18'!$A$2:$P$98,5,FALSE))</f>
        <v/>
      </c>
      <c r="W394" s="17" t="str">
        <f>IF(ISERROR(VLOOKUP(B:B,'Shared Sites 2-18'!$A$2:$P$98,15,FALSE)),"",VLOOKUP(B:B,'Shared Sites 2-18'!$A$2:$P$98,15,FALSE))</f>
        <v/>
      </c>
      <c r="Y394" s="17" t="str">
        <f t="shared" si="8"/>
        <v>6034</v>
      </c>
      <c r="Z394" s="17">
        <v>6034</v>
      </c>
      <c r="AA394" s="402"/>
      <c r="AB394" s="420"/>
    </row>
    <row r="395" spans="1:28" ht="14.65" customHeight="1" x14ac:dyDescent="0.25">
      <c r="A395" s="16">
        <v>6501</v>
      </c>
      <c r="B395" s="16" t="s">
        <v>658</v>
      </c>
      <c r="C395" s="16" t="s">
        <v>659</v>
      </c>
      <c r="D395" s="16" t="s">
        <v>74</v>
      </c>
      <c r="E395" s="16" t="s">
        <v>50</v>
      </c>
      <c r="F395" s="17" t="s">
        <v>46</v>
      </c>
      <c r="G395" s="17" t="s">
        <v>46</v>
      </c>
      <c r="H395" s="17" t="s">
        <v>49</v>
      </c>
      <c r="I395" s="17" t="s">
        <v>49</v>
      </c>
      <c r="J395" s="17">
        <v>0</v>
      </c>
      <c r="K395" s="17">
        <v>21</v>
      </c>
      <c r="L395" s="17">
        <v>0</v>
      </c>
      <c r="M395" s="17">
        <v>0</v>
      </c>
      <c r="N395" s="17">
        <v>0</v>
      </c>
      <c r="O395" s="17">
        <v>0</v>
      </c>
      <c r="P395" s="23">
        <v>380</v>
      </c>
      <c r="Q395" s="23">
        <v>401</v>
      </c>
      <c r="R395" s="23">
        <v>401</v>
      </c>
      <c r="S395" s="17" t="s">
        <v>20</v>
      </c>
      <c r="T395" s="17">
        <f>IF(ISERROR(VLOOKUP(B:B,'Shared Sites 2-18'!$A$2:$P$98,3,FALSE)),"",VLOOKUP(B:B,'Shared Sites 2-18'!$A$2:$P$98,3,FALSE))</f>
        <v>5</v>
      </c>
      <c r="U395" s="17" t="str">
        <f>IF(ISERROR(VLOOKUP(B:B,'Shared Sites 2-18'!$A$2:$P$98,4,FALSE)),"",VLOOKUP(B:B,'Shared Sites 2-18'!$A$2:$P$98,4,FALSE))</f>
        <v>1597939</v>
      </c>
      <c r="V395" s="17" t="str">
        <f>IF(ISERROR(VLOOKUP(B:B,'Shared Sites 2-18'!$A$2:$P$98,5,FALSE)),"",VLOOKUP(B:B,'Shared Sites 2-18'!$A$2:$P$98,5,FALSE))</f>
        <v>San Fernando MS Camp</v>
      </c>
      <c r="W395" s="17">
        <f>IF(ISERROR(VLOOKUP(B:B,'Shared Sites 2-18'!$A$2:$P$98,15,FALSE)),"",VLOOKUP(B:B,'Shared Sites 2-18'!$A$2:$P$98,15,FALSE))</f>
        <v>0.36420000000000002</v>
      </c>
      <c r="X395" s="17">
        <v>9654</v>
      </c>
      <c r="Y395" s="17">
        <f>ROUND(W395*X395,0)</f>
        <v>3516</v>
      </c>
      <c r="Z395" s="17">
        <v>3516</v>
      </c>
      <c r="AA395" s="402"/>
      <c r="AB395" s="420"/>
    </row>
    <row r="396" spans="1:28" ht="14.65" customHeight="1" x14ac:dyDescent="0.25">
      <c r="A396" s="16">
        <v>6507</v>
      </c>
      <c r="B396" s="16" t="s">
        <v>660</v>
      </c>
      <c r="C396" s="16" t="s">
        <v>1589</v>
      </c>
      <c r="D396" s="16" t="s">
        <v>55</v>
      </c>
      <c r="E396" s="16" t="s">
        <v>50</v>
      </c>
      <c r="F396" s="17" t="s">
        <v>46</v>
      </c>
      <c r="G396" s="17" t="s">
        <v>46</v>
      </c>
      <c r="H396" s="17" t="s">
        <v>6</v>
      </c>
      <c r="I396" s="17" t="s">
        <v>6</v>
      </c>
      <c r="J396" s="17">
        <v>31</v>
      </c>
      <c r="K396" s="17">
        <v>0</v>
      </c>
      <c r="L396" s="17">
        <v>0</v>
      </c>
      <c r="M396" s="17">
        <v>6</v>
      </c>
      <c r="N396" s="17">
        <v>24</v>
      </c>
      <c r="O396" s="17">
        <v>24</v>
      </c>
      <c r="P396" s="23">
        <v>650</v>
      </c>
      <c r="Q396" s="23">
        <v>681</v>
      </c>
      <c r="R396" s="23">
        <v>735</v>
      </c>
      <c r="S396" s="17" t="s">
        <v>19</v>
      </c>
      <c r="T396" s="17" t="str">
        <f>IF(ISERROR(VLOOKUP(B:B,'Shared Sites 2-18'!$A$2:$P$98,3,FALSE)),"",VLOOKUP(B:B,'Shared Sites 2-18'!$A$2:$P$98,3,FALSE))</f>
        <v/>
      </c>
      <c r="U396" s="17" t="str">
        <f>IF(ISERROR(VLOOKUP(B:B,'Shared Sites 2-18'!$A$2:$P$98,4,FALSE)),"",VLOOKUP(B:B,'Shared Sites 2-18'!$A$2:$P$98,4,FALSE))</f>
        <v/>
      </c>
      <c r="V396" s="17" t="str">
        <f>IF(ISERROR(VLOOKUP(B:B,'Shared Sites 2-18'!$A$2:$P$98,5,FALSE)),"",VLOOKUP(B:B,'Shared Sites 2-18'!$A$2:$P$98,5,FALSE))</f>
        <v/>
      </c>
      <c r="W396" s="17" t="str">
        <f>IF(ISERROR(VLOOKUP(B:B,'Shared Sites 2-18'!$A$2:$P$98,15,FALSE)),"",VLOOKUP(B:B,'Shared Sites 2-18'!$A$2:$P$98,15,FALSE))</f>
        <v/>
      </c>
      <c r="Y396" s="17" t="str">
        <f t="shared" ref="Y396:Y427" si="9">IF(S396="Elem","6034",IF(S396="Middle","9654",IF(S396="Senior","12068","")))</f>
        <v>6034</v>
      </c>
      <c r="Z396" s="17">
        <v>6034</v>
      </c>
      <c r="AA396" s="402"/>
      <c r="AB396" s="420"/>
    </row>
    <row r="397" spans="1:28" ht="14.65" customHeight="1" x14ac:dyDescent="0.25">
      <c r="A397" s="16">
        <v>6534</v>
      </c>
      <c r="B397" s="16" t="s">
        <v>661</v>
      </c>
      <c r="C397" s="16" t="s">
        <v>662</v>
      </c>
      <c r="D397" s="16" t="s">
        <v>55</v>
      </c>
      <c r="E397" s="16" t="s">
        <v>50</v>
      </c>
      <c r="F397" s="17" t="s">
        <v>46</v>
      </c>
      <c r="G397" s="17" t="s">
        <v>46</v>
      </c>
      <c r="H397" s="17" t="s">
        <v>6</v>
      </c>
      <c r="I397" s="17" t="s">
        <v>6</v>
      </c>
      <c r="J397" s="17">
        <v>30</v>
      </c>
      <c r="K397" s="17">
        <v>0</v>
      </c>
      <c r="L397" s="17">
        <v>0</v>
      </c>
      <c r="M397" s="17">
        <v>0</v>
      </c>
      <c r="N397" s="17">
        <v>0</v>
      </c>
      <c r="O397" s="17">
        <v>18</v>
      </c>
      <c r="P397" s="23">
        <v>386</v>
      </c>
      <c r="Q397" s="23">
        <v>416</v>
      </c>
      <c r="R397" s="23">
        <v>434</v>
      </c>
      <c r="S397" s="17" t="s">
        <v>19</v>
      </c>
      <c r="T397" s="17" t="str">
        <f>IF(ISERROR(VLOOKUP(B:B,'Shared Sites 2-18'!$A$2:$P$98,3,FALSE)),"",VLOOKUP(B:B,'Shared Sites 2-18'!$A$2:$P$98,3,FALSE))</f>
        <v/>
      </c>
      <c r="U397" s="17" t="str">
        <f>IF(ISERROR(VLOOKUP(B:B,'Shared Sites 2-18'!$A$2:$P$98,4,FALSE)),"",VLOOKUP(B:B,'Shared Sites 2-18'!$A$2:$P$98,4,FALSE))</f>
        <v/>
      </c>
      <c r="V397" s="17" t="str">
        <f>IF(ISERROR(VLOOKUP(B:B,'Shared Sites 2-18'!$A$2:$P$98,5,FALSE)),"",VLOOKUP(B:B,'Shared Sites 2-18'!$A$2:$P$98,5,FALSE))</f>
        <v/>
      </c>
      <c r="W397" s="17" t="str">
        <f>IF(ISERROR(VLOOKUP(B:B,'Shared Sites 2-18'!$A$2:$P$98,15,FALSE)),"",VLOOKUP(B:B,'Shared Sites 2-18'!$A$2:$P$98,15,FALSE))</f>
        <v/>
      </c>
      <c r="Y397" s="17" t="str">
        <f t="shared" si="9"/>
        <v>6034</v>
      </c>
      <c r="Z397" s="17">
        <v>6034</v>
      </c>
      <c r="AA397" s="402"/>
      <c r="AB397" s="420"/>
    </row>
    <row r="398" spans="1:28" ht="14.65" customHeight="1" x14ac:dyDescent="0.25">
      <c r="A398" s="16">
        <v>6549</v>
      </c>
      <c r="B398" s="16" t="s">
        <v>663</v>
      </c>
      <c r="C398" s="16" t="s">
        <v>664</v>
      </c>
      <c r="D398" s="16" t="s">
        <v>141</v>
      </c>
      <c r="E398" s="16" t="s">
        <v>50</v>
      </c>
      <c r="F398" s="17" t="s">
        <v>46</v>
      </c>
      <c r="G398" s="17" t="s">
        <v>46</v>
      </c>
      <c r="H398" s="17" t="s">
        <v>51</v>
      </c>
      <c r="I398" s="17" t="s">
        <v>51</v>
      </c>
      <c r="J398" s="17">
        <v>6</v>
      </c>
      <c r="K398" s="17">
        <v>0</v>
      </c>
      <c r="L398" s="17">
        <v>0</v>
      </c>
      <c r="M398" s="17">
        <v>16</v>
      </c>
      <c r="N398" s="17">
        <v>0</v>
      </c>
      <c r="O398" s="17">
        <v>14</v>
      </c>
      <c r="P398" s="23">
        <v>116</v>
      </c>
      <c r="Q398" s="23">
        <v>122</v>
      </c>
      <c r="R398" s="23">
        <v>152</v>
      </c>
      <c r="S398" s="17" t="s">
        <v>19</v>
      </c>
      <c r="T398" s="17" t="str">
        <f>IF(ISERROR(VLOOKUP(B:B,'Shared Sites 2-18'!$A$2:$P$98,3,FALSE)),"",VLOOKUP(B:B,'Shared Sites 2-18'!$A$2:$P$98,3,FALSE))</f>
        <v/>
      </c>
      <c r="U398" s="17" t="str">
        <f>IF(ISERROR(VLOOKUP(B:B,'Shared Sites 2-18'!$A$2:$P$98,4,FALSE)),"",VLOOKUP(B:B,'Shared Sites 2-18'!$A$2:$P$98,4,FALSE))</f>
        <v/>
      </c>
      <c r="V398" s="17" t="str">
        <f>IF(ISERROR(VLOOKUP(B:B,'Shared Sites 2-18'!$A$2:$P$98,5,FALSE)),"",VLOOKUP(B:B,'Shared Sites 2-18'!$A$2:$P$98,5,FALSE))</f>
        <v/>
      </c>
      <c r="W398" s="17" t="str">
        <f>IF(ISERROR(VLOOKUP(B:B,'Shared Sites 2-18'!$A$2:$P$98,15,FALSE)),"",VLOOKUP(B:B,'Shared Sites 2-18'!$A$2:$P$98,15,FALSE))</f>
        <v/>
      </c>
      <c r="Y398" s="17" t="str">
        <f t="shared" si="9"/>
        <v>6034</v>
      </c>
      <c r="Z398" s="17">
        <v>6034</v>
      </c>
      <c r="AA398" s="402"/>
      <c r="AB398" s="420"/>
    </row>
    <row r="399" spans="1:28" ht="14.65" customHeight="1" x14ac:dyDescent="0.25">
      <c r="A399" s="16">
        <v>6565</v>
      </c>
      <c r="B399" s="16" t="s">
        <v>665</v>
      </c>
      <c r="C399" s="16" t="s">
        <v>666</v>
      </c>
      <c r="D399" s="16" t="s">
        <v>55</v>
      </c>
      <c r="E399" s="16" t="s">
        <v>80</v>
      </c>
      <c r="F399" s="17" t="s">
        <v>46</v>
      </c>
      <c r="G399" s="17" t="s">
        <v>46</v>
      </c>
      <c r="H399" s="17" t="s">
        <v>49</v>
      </c>
      <c r="I399" s="17" t="s">
        <v>49</v>
      </c>
      <c r="J399" s="17">
        <v>43</v>
      </c>
      <c r="K399" s="17">
        <v>0</v>
      </c>
      <c r="L399" s="17">
        <v>0</v>
      </c>
      <c r="M399" s="17">
        <v>15</v>
      </c>
      <c r="N399" s="17">
        <v>0</v>
      </c>
      <c r="O399" s="17">
        <v>0</v>
      </c>
      <c r="P399" s="23">
        <v>503</v>
      </c>
      <c r="Q399" s="23">
        <v>546</v>
      </c>
      <c r="R399" s="23">
        <v>561</v>
      </c>
      <c r="S399" s="17" t="s">
        <v>19</v>
      </c>
      <c r="T399" s="17" t="str">
        <f>IF(ISERROR(VLOOKUP(B:B,'Shared Sites 2-18'!$A$2:$P$98,3,FALSE)),"",VLOOKUP(B:B,'Shared Sites 2-18'!$A$2:$P$98,3,FALSE))</f>
        <v/>
      </c>
      <c r="U399" s="17" t="str">
        <f>IF(ISERROR(VLOOKUP(B:B,'Shared Sites 2-18'!$A$2:$P$98,4,FALSE)),"",VLOOKUP(B:B,'Shared Sites 2-18'!$A$2:$P$98,4,FALSE))</f>
        <v/>
      </c>
      <c r="V399" s="17" t="str">
        <f>IF(ISERROR(VLOOKUP(B:B,'Shared Sites 2-18'!$A$2:$P$98,5,FALSE)),"",VLOOKUP(B:B,'Shared Sites 2-18'!$A$2:$P$98,5,FALSE))</f>
        <v/>
      </c>
      <c r="W399" s="17" t="str">
        <f>IF(ISERROR(VLOOKUP(B:B,'Shared Sites 2-18'!$A$2:$P$98,15,FALSE)),"",VLOOKUP(B:B,'Shared Sites 2-18'!$A$2:$P$98,15,FALSE))</f>
        <v/>
      </c>
      <c r="Y399" s="17" t="str">
        <f t="shared" si="9"/>
        <v>6034</v>
      </c>
      <c r="Z399" s="17">
        <v>6034</v>
      </c>
      <c r="AA399" s="402"/>
      <c r="AB399" s="420"/>
    </row>
    <row r="400" spans="1:28" ht="14.65" customHeight="1" x14ac:dyDescent="0.25">
      <c r="A400" s="16">
        <v>6575</v>
      </c>
      <c r="B400" s="16" t="s">
        <v>667</v>
      </c>
      <c r="C400" s="16" t="s">
        <v>668</v>
      </c>
      <c r="D400" s="16" t="s">
        <v>55</v>
      </c>
      <c r="E400" s="16" t="s">
        <v>50</v>
      </c>
      <c r="F400" s="17" t="s">
        <v>46</v>
      </c>
      <c r="G400" s="17" t="s">
        <v>46</v>
      </c>
      <c r="H400" s="17" t="s">
        <v>52</v>
      </c>
      <c r="I400" s="17" t="s">
        <v>52</v>
      </c>
      <c r="J400" s="17">
        <v>17</v>
      </c>
      <c r="K400" s="17">
        <v>0</v>
      </c>
      <c r="L400" s="17">
        <v>0</v>
      </c>
      <c r="M400" s="17">
        <v>0</v>
      </c>
      <c r="N400" s="17">
        <v>0</v>
      </c>
      <c r="O400" s="17">
        <v>24</v>
      </c>
      <c r="P400" s="23">
        <v>319</v>
      </c>
      <c r="Q400" s="23">
        <v>336</v>
      </c>
      <c r="R400" s="23">
        <v>360</v>
      </c>
      <c r="S400" s="17" t="s">
        <v>19</v>
      </c>
      <c r="T400" s="17" t="str">
        <f>IF(ISERROR(VLOOKUP(B:B,'Shared Sites 2-18'!$A$2:$P$98,3,FALSE)),"",VLOOKUP(B:B,'Shared Sites 2-18'!$A$2:$P$98,3,FALSE))</f>
        <v/>
      </c>
      <c r="U400" s="17" t="str">
        <f>IF(ISERROR(VLOOKUP(B:B,'Shared Sites 2-18'!$A$2:$P$98,4,FALSE)),"",VLOOKUP(B:B,'Shared Sites 2-18'!$A$2:$P$98,4,FALSE))</f>
        <v/>
      </c>
      <c r="V400" s="17" t="str">
        <f>IF(ISERROR(VLOOKUP(B:B,'Shared Sites 2-18'!$A$2:$P$98,5,FALSE)),"",VLOOKUP(B:B,'Shared Sites 2-18'!$A$2:$P$98,5,FALSE))</f>
        <v/>
      </c>
      <c r="W400" s="17" t="str">
        <f>IF(ISERROR(VLOOKUP(B:B,'Shared Sites 2-18'!$A$2:$P$98,15,FALSE)),"",VLOOKUP(B:B,'Shared Sites 2-18'!$A$2:$P$98,15,FALSE))</f>
        <v/>
      </c>
      <c r="Y400" s="17" t="str">
        <f t="shared" si="9"/>
        <v>6034</v>
      </c>
      <c r="Z400" s="17">
        <v>6034</v>
      </c>
      <c r="AA400" s="402"/>
      <c r="AB400" s="420"/>
    </row>
    <row r="401" spans="1:28" ht="14.65" customHeight="1" x14ac:dyDescent="0.25">
      <c r="A401" s="16">
        <v>6589</v>
      </c>
      <c r="B401" s="16" t="s">
        <v>669</v>
      </c>
      <c r="C401" s="16" t="s">
        <v>1590</v>
      </c>
      <c r="D401" s="16" t="s">
        <v>55</v>
      </c>
      <c r="E401" s="16" t="s">
        <v>50</v>
      </c>
      <c r="F401" s="17" t="s">
        <v>46</v>
      </c>
      <c r="G401" s="17" t="s">
        <v>46</v>
      </c>
      <c r="H401" s="17" t="s">
        <v>51</v>
      </c>
      <c r="I401" s="17" t="s">
        <v>51</v>
      </c>
      <c r="J401" s="17">
        <v>10</v>
      </c>
      <c r="K401" s="17">
        <v>0</v>
      </c>
      <c r="L401" s="17">
        <v>0</v>
      </c>
      <c r="M401" s="17">
        <v>0</v>
      </c>
      <c r="N401" s="17">
        <v>16</v>
      </c>
      <c r="O401" s="17">
        <v>0</v>
      </c>
      <c r="P401" s="23">
        <v>130</v>
      </c>
      <c r="Q401" s="23">
        <v>140</v>
      </c>
      <c r="R401" s="23">
        <v>156</v>
      </c>
      <c r="S401" s="17" t="s">
        <v>19</v>
      </c>
      <c r="T401" s="17" t="str">
        <f>IF(ISERROR(VLOOKUP(B:B,'Shared Sites 2-18'!$A$2:$P$98,3,FALSE)),"",VLOOKUP(B:B,'Shared Sites 2-18'!$A$2:$P$98,3,FALSE))</f>
        <v/>
      </c>
      <c r="U401" s="17" t="str">
        <f>IF(ISERROR(VLOOKUP(B:B,'Shared Sites 2-18'!$A$2:$P$98,4,FALSE)),"",VLOOKUP(B:B,'Shared Sites 2-18'!$A$2:$P$98,4,FALSE))</f>
        <v/>
      </c>
      <c r="V401" s="17" t="str">
        <f>IF(ISERROR(VLOOKUP(B:B,'Shared Sites 2-18'!$A$2:$P$98,5,FALSE)),"",VLOOKUP(B:B,'Shared Sites 2-18'!$A$2:$P$98,5,FALSE))</f>
        <v/>
      </c>
      <c r="W401" s="17" t="str">
        <f>IF(ISERROR(VLOOKUP(B:B,'Shared Sites 2-18'!$A$2:$P$98,15,FALSE)),"",VLOOKUP(B:B,'Shared Sites 2-18'!$A$2:$P$98,15,FALSE))</f>
        <v/>
      </c>
      <c r="Y401" s="17" t="str">
        <f t="shared" si="9"/>
        <v>6034</v>
      </c>
      <c r="Z401" s="17">
        <v>6034</v>
      </c>
      <c r="AA401" s="402"/>
      <c r="AB401" s="420"/>
    </row>
    <row r="402" spans="1:28" ht="14.65" customHeight="1" x14ac:dyDescent="0.25">
      <c r="A402" s="16">
        <v>6606</v>
      </c>
      <c r="B402" s="16" t="s">
        <v>670</v>
      </c>
      <c r="C402" s="16" t="s">
        <v>1591</v>
      </c>
      <c r="D402" s="16" t="s">
        <v>55</v>
      </c>
      <c r="E402" s="16" t="s">
        <v>80</v>
      </c>
      <c r="F402" s="17" t="s">
        <v>102</v>
      </c>
      <c r="G402" s="17" t="s">
        <v>46</v>
      </c>
      <c r="H402" s="17" t="s">
        <v>47</v>
      </c>
      <c r="I402" s="17" t="s">
        <v>47</v>
      </c>
      <c r="J402" s="17">
        <v>0</v>
      </c>
      <c r="K402" s="17">
        <v>0</v>
      </c>
      <c r="L402" s="17">
        <v>0</v>
      </c>
      <c r="M402" s="17">
        <v>8</v>
      </c>
      <c r="N402" s="17">
        <v>0</v>
      </c>
      <c r="O402" s="17">
        <v>0</v>
      </c>
      <c r="P402" s="23">
        <v>657</v>
      </c>
      <c r="Q402" s="23">
        <v>657</v>
      </c>
      <c r="R402" s="23">
        <v>665</v>
      </c>
      <c r="S402" s="17" t="s">
        <v>19</v>
      </c>
      <c r="T402" s="17" t="str">
        <f>IF(ISERROR(VLOOKUP(B:B,'Shared Sites 2-18'!$A$2:$P$98,3,FALSE)),"",VLOOKUP(B:B,'Shared Sites 2-18'!$A$2:$P$98,3,FALSE))</f>
        <v/>
      </c>
      <c r="U402" s="17" t="str">
        <f>IF(ISERROR(VLOOKUP(B:B,'Shared Sites 2-18'!$A$2:$P$98,4,FALSE)),"",VLOOKUP(B:B,'Shared Sites 2-18'!$A$2:$P$98,4,FALSE))</f>
        <v/>
      </c>
      <c r="V402" s="17" t="str">
        <f>IF(ISERROR(VLOOKUP(B:B,'Shared Sites 2-18'!$A$2:$P$98,5,FALSE)),"",VLOOKUP(B:B,'Shared Sites 2-18'!$A$2:$P$98,5,FALSE))</f>
        <v/>
      </c>
      <c r="W402" s="17" t="str">
        <f>IF(ISERROR(VLOOKUP(B:B,'Shared Sites 2-18'!$A$2:$P$98,15,FALSE)),"",VLOOKUP(B:B,'Shared Sites 2-18'!$A$2:$P$98,15,FALSE))</f>
        <v/>
      </c>
      <c r="Y402" s="17" t="str">
        <f t="shared" si="9"/>
        <v>6034</v>
      </c>
      <c r="Z402" s="17">
        <v>6034</v>
      </c>
      <c r="AA402" s="402"/>
      <c r="AB402" s="420"/>
    </row>
    <row r="403" spans="1:28" ht="14.65" customHeight="1" x14ac:dyDescent="0.25">
      <c r="A403" s="16">
        <v>6616</v>
      </c>
      <c r="B403" s="16" t="s">
        <v>671</v>
      </c>
      <c r="C403" s="16" t="s">
        <v>672</v>
      </c>
      <c r="D403" s="16" t="s">
        <v>55</v>
      </c>
      <c r="E403" s="16" t="s">
        <v>50</v>
      </c>
      <c r="F403" s="17" t="s">
        <v>46</v>
      </c>
      <c r="G403" s="17" t="s">
        <v>46</v>
      </c>
      <c r="H403" s="17" t="s">
        <v>48</v>
      </c>
      <c r="I403" s="17" t="s">
        <v>48</v>
      </c>
      <c r="J403" s="17">
        <v>24</v>
      </c>
      <c r="K403" s="17">
        <v>0</v>
      </c>
      <c r="L403" s="17">
        <v>0</v>
      </c>
      <c r="M403" s="17">
        <v>8</v>
      </c>
      <c r="N403" s="17">
        <v>0</v>
      </c>
      <c r="O403" s="17">
        <v>22</v>
      </c>
      <c r="P403" s="23">
        <v>360</v>
      </c>
      <c r="Q403" s="23">
        <v>384</v>
      </c>
      <c r="R403" s="23">
        <v>414</v>
      </c>
      <c r="S403" s="17" t="s">
        <v>19</v>
      </c>
      <c r="T403" s="17" t="str">
        <f>IF(ISERROR(VLOOKUP(B:B,'Shared Sites 2-18'!$A$2:$P$98,3,FALSE)),"",VLOOKUP(B:B,'Shared Sites 2-18'!$A$2:$P$98,3,FALSE))</f>
        <v/>
      </c>
      <c r="U403" s="17" t="str">
        <f>IF(ISERROR(VLOOKUP(B:B,'Shared Sites 2-18'!$A$2:$P$98,4,FALSE)),"",VLOOKUP(B:B,'Shared Sites 2-18'!$A$2:$P$98,4,FALSE))</f>
        <v/>
      </c>
      <c r="V403" s="17" t="str">
        <f>IF(ISERROR(VLOOKUP(B:B,'Shared Sites 2-18'!$A$2:$P$98,5,FALSE)),"",VLOOKUP(B:B,'Shared Sites 2-18'!$A$2:$P$98,5,FALSE))</f>
        <v/>
      </c>
      <c r="W403" s="17" t="str">
        <f>IF(ISERROR(VLOOKUP(B:B,'Shared Sites 2-18'!$A$2:$P$98,15,FALSE)),"",VLOOKUP(B:B,'Shared Sites 2-18'!$A$2:$P$98,15,FALSE))</f>
        <v/>
      </c>
      <c r="Y403" s="17" t="str">
        <f t="shared" si="9"/>
        <v>6034</v>
      </c>
      <c r="Z403" s="17">
        <v>6034</v>
      </c>
      <c r="AA403" s="402"/>
      <c r="AB403" s="420"/>
    </row>
    <row r="404" spans="1:28" ht="14.65" customHeight="1" x14ac:dyDescent="0.25">
      <c r="A404" s="16">
        <v>6630</v>
      </c>
      <c r="B404" s="16" t="s">
        <v>673</v>
      </c>
      <c r="C404" s="16" t="s">
        <v>674</v>
      </c>
      <c r="D404" s="16" t="s">
        <v>55</v>
      </c>
      <c r="E404" s="16" t="s">
        <v>50</v>
      </c>
      <c r="F404" s="17" t="s">
        <v>46</v>
      </c>
      <c r="G404" s="17" t="s">
        <v>46</v>
      </c>
      <c r="H404" s="17" t="s">
        <v>48</v>
      </c>
      <c r="I404" s="17" t="s">
        <v>48</v>
      </c>
      <c r="J404" s="17">
        <v>60</v>
      </c>
      <c r="K404" s="17">
        <v>0</v>
      </c>
      <c r="L404" s="17">
        <v>0</v>
      </c>
      <c r="M404" s="17">
        <v>12</v>
      </c>
      <c r="N404" s="17">
        <v>0</v>
      </c>
      <c r="O404" s="17">
        <v>46</v>
      </c>
      <c r="P404" s="23">
        <v>926</v>
      </c>
      <c r="Q404" s="23">
        <v>986</v>
      </c>
      <c r="R404" s="23">
        <v>1044</v>
      </c>
      <c r="S404" s="17" t="s">
        <v>19</v>
      </c>
      <c r="T404" s="17" t="str">
        <f>IF(ISERROR(VLOOKUP(B:B,'Shared Sites 2-18'!$A$2:$P$98,3,FALSE)),"",VLOOKUP(B:B,'Shared Sites 2-18'!$A$2:$P$98,3,FALSE))</f>
        <v/>
      </c>
      <c r="U404" s="17" t="str">
        <f>IF(ISERROR(VLOOKUP(B:B,'Shared Sites 2-18'!$A$2:$P$98,4,FALSE)),"",VLOOKUP(B:B,'Shared Sites 2-18'!$A$2:$P$98,4,FALSE))</f>
        <v/>
      </c>
      <c r="V404" s="17" t="str">
        <f>IF(ISERROR(VLOOKUP(B:B,'Shared Sites 2-18'!$A$2:$P$98,5,FALSE)),"",VLOOKUP(B:B,'Shared Sites 2-18'!$A$2:$P$98,5,FALSE))</f>
        <v/>
      </c>
      <c r="W404" s="17" t="str">
        <f>IF(ISERROR(VLOOKUP(B:B,'Shared Sites 2-18'!$A$2:$P$98,15,FALSE)),"",VLOOKUP(B:B,'Shared Sites 2-18'!$A$2:$P$98,15,FALSE))</f>
        <v/>
      </c>
      <c r="Y404" s="17" t="str">
        <f t="shared" si="9"/>
        <v>6034</v>
      </c>
      <c r="Z404" s="17">
        <v>6034</v>
      </c>
      <c r="AA404" s="402"/>
      <c r="AB404" s="420"/>
    </row>
    <row r="405" spans="1:28" ht="14.65" customHeight="1" x14ac:dyDescent="0.25">
      <c r="A405" s="16">
        <v>6644</v>
      </c>
      <c r="B405" s="16" t="s">
        <v>675</v>
      </c>
      <c r="C405" s="16" t="s">
        <v>676</v>
      </c>
      <c r="D405" s="16" t="s">
        <v>55</v>
      </c>
      <c r="E405" s="16" t="s">
        <v>50</v>
      </c>
      <c r="F405" s="17" t="s">
        <v>46</v>
      </c>
      <c r="G405" s="17" t="s">
        <v>46</v>
      </c>
      <c r="H405" s="17" t="s">
        <v>51</v>
      </c>
      <c r="I405" s="17" t="s">
        <v>51</v>
      </c>
      <c r="J405" s="17">
        <v>12</v>
      </c>
      <c r="K405" s="17">
        <v>0</v>
      </c>
      <c r="L405" s="17">
        <v>0</v>
      </c>
      <c r="M405" s="17">
        <v>13</v>
      </c>
      <c r="N405" s="17">
        <v>0</v>
      </c>
      <c r="O405" s="17">
        <v>21</v>
      </c>
      <c r="P405" s="23">
        <v>494</v>
      </c>
      <c r="Q405" s="23">
        <v>506</v>
      </c>
      <c r="R405" s="23">
        <v>540</v>
      </c>
      <c r="S405" s="17" t="s">
        <v>19</v>
      </c>
      <c r="T405" s="17" t="str">
        <f>IF(ISERROR(VLOOKUP(B:B,'Shared Sites 2-18'!$A$2:$P$98,3,FALSE)),"",VLOOKUP(B:B,'Shared Sites 2-18'!$A$2:$P$98,3,FALSE))</f>
        <v/>
      </c>
      <c r="U405" s="17" t="str">
        <f>IF(ISERROR(VLOOKUP(B:B,'Shared Sites 2-18'!$A$2:$P$98,4,FALSE)),"",VLOOKUP(B:B,'Shared Sites 2-18'!$A$2:$P$98,4,FALSE))</f>
        <v/>
      </c>
      <c r="V405" s="17" t="str">
        <f>IF(ISERROR(VLOOKUP(B:B,'Shared Sites 2-18'!$A$2:$P$98,5,FALSE)),"",VLOOKUP(B:B,'Shared Sites 2-18'!$A$2:$P$98,5,FALSE))</f>
        <v/>
      </c>
      <c r="W405" s="17" t="str">
        <f>IF(ISERROR(VLOOKUP(B:B,'Shared Sites 2-18'!$A$2:$P$98,15,FALSE)),"",VLOOKUP(B:B,'Shared Sites 2-18'!$A$2:$P$98,15,FALSE))</f>
        <v/>
      </c>
      <c r="Y405" s="17" t="str">
        <f t="shared" si="9"/>
        <v>6034</v>
      </c>
      <c r="Z405" s="17">
        <v>6034</v>
      </c>
      <c r="AA405" s="402"/>
      <c r="AB405" s="420"/>
    </row>
    <row r="406" spans="1:28" ht="14.65" customHeight="1" x14ac:dyDescent="0.25">
      <c r="A406" s="16">
        <v>6658</v>
      </c>
      <c r="B406" s="16" t="s">
        <v>677</v>
      </c>
      <c r="C406" s="16" t="s">
        <v>1592</v>
      </c>
      <c r="D406" s="16" t="s">
        <v>55</v>
      </c>
      <c r="E406" s="16" t="s">
        <v>50</v>
      </c>
      <c r="F406" s="17" t="s">
        <v>46</v>
      </c>
      <c r="G406" s="17" t="s">
        <v>46</v>
      </c>
      <c r="H406" s="17" t="s">
        <v>48</v>
      </c>
      <c r="I406" s="17" t="s">
        <v>48</v>
      </c>
      <c r="J406" s="17">
        <v>38</v>
      </c>
      <c r="K406" s="17">
        <v>0</v>
      </c>
      <c r="L406" s="17">
        <v>0</v>
      </c>
      <c r="M406" s="17">
        <v>1</v>
      </c>
      <c r="N406" s="17">
        <v>0</v>
      </c>
      <c r="O406" s="17">
        <v>24</v>
      </c>
      <c r="P406" s="23">
        <v>719</v>
      </c>
      <c r="Q406" s="23">
        <v>757</v>
      </c>
      <c r="R406" s="23">
        <v>782</v>
      </c>
      <c r="S406" s="17" t="s">
        <v>19</v>
      </c>
      <c r="T406" s="17" t="str">
        <f>IF(ISERROR(VLOOKUP(B:B,'Shared Sites 2-18'!$A$2:$P$98,3,FALSE)),"",VLOOKUP(B:B,'Shared Sites 2-18'!$A$2:$P$98,3,FALSE))</f>
        <v/>
      </c>
      <c r="U406" s="17" t="str">
        <f>IF(ISERROR(VLOOKUP(B:B,'Shared Sites 2-18'!$A$2:$P$98,4,FALSE)),"",VLOOKUP(B:B,'Shared Sites 2-18'!$A$2:$P$98,4,FALSE))</f>
        <v/>
      </c>
      <c r="V406" s="17" t="str">
        <f>IF(ISERROR(VLOOKUP(B:B,'Shared Sites 2-18'!$A$2:$P$98,5,FALSE)),"",VLOOKUP(B:B,'Shared Sites 2-18'!$A$2:$P$98,5,FALSE))</f>
        <v/>
      </c>
      <c r="W406" s="17" t="str">
        <f>IF(ISERROR(VLOOKUP(B:B,'Shared Sites 2-18'!$A$2:$P$98,15,FALSE)),"",VLOOKUP(B:B,'Shared Sites 2-18'!$A$2:$P$98,15,FALSE))</f>
        <v/>
      </c>
      <c r="Y406" s="17" t="str">
        <f t="shared" si="9"/>
        <v>6034</v>
      </c>
      <c r="Z406" s="17">
        <v>6034</v>
      </c>
      <c r="AA406" s="402"/>
      <c r="AB406" s="420"/>
    </row>
    <row r="407" spans="1:28" ht="14.65" customHeight="1" x14ac:dyDescent="0.25">
      <c r="A407" s="16">
        <v>6665</v>
      </c>
      <c r="B407" s="16" t="s">
        <v>678</v>
      </c>
      <c r="C407" s="16" t="s">
        <v>1593</v>
      </c>
      <c r="D407" s="16" t="s">
        <v>55</v>
      </c>
      <c r="E407" s="16" t="s">
        <v>50</v>
      </c>
      <c r="F407" s="17" t="s">
        <v>46</v>
      </c>
      <c r="G407" s="17" t="s">
        <v>46</v>
      </c>
      <c r="H407" s="17" t="s">
        <v>49</v>
      </c>
      <c r="I407" s="17" t="s">
        <v>49</v>
      </c>
      <c r="J407" s="17">
        <v>18</v>
      </c>
      <c r="K407" s="17">
        <v>0</v>
      </c>
      <c r="L407" s="17">
        <v>0</v>
      </c>
      <c r="M407" s="17">
        <v>20</v>
      </c>
      <c r="N407" s="17">
        <v>0</v>
      </c>
      <c r="O407" s="17">
        <v>19</v>
      </c>
      <c r="P407" s="23">
        <v>621</v>
      </c>
      <c r="Q407" s="23">
        <v>639</v>
      </c>
      <c r="R407" s="23">
        <v>678</v>
      </c>
      <c r="S407" s="17" t="s">
        <v>19</v>
      </c>
      <c r="T407" s="17" t="str">
        <f>IF(ISERROR(VLOOKUP(B:B,'Shared Sites 2-18'!$A$2:$P$98,3,FALSE)),"",VLOOKUP(B:B,'Shared Sites 2-18'!$A$2:$P$98,3,FALSE))</f>
        <v/>
      </c>
      <c r="U407" s="17" t="str">
        <f>IF(ISERROR(VLOOKUP(B:B,'Shared Sites 2-18'!$A$2:$P$98,4,FALSE)),"",VLOOKUP(B:B,'Shared Sites 2-18'!$A$2:$P$98,4,FALSE))</f>
        <v/>
      </c>
      <c r="V407" s="17" t="str">
        <f>IF(ISERROR(VLOOKUP(B:B,'Shared Sites 2-18'!$A$2:$P$98,5,FALSE)),"",VLOOKUP(B:B,'Shared Sites 2-18'!$A$2:$P$98,5,FALSE))</f>
        <v/>
      </c>
      <c r="W407" s="17" t="str">
        <f>IF(ISERROR(VLOOKUP(B:B,'Shared Sites 2-18'!$A$2:$P$98,15,FALSE)),"",VLOOKUP(B:B,'Shared Sites 2-18'!$A$2:$P$98,15,FALSE))</f>
        <v/>
      </c>
      <c r="Y407" s="17" t="str">
        <f t="shared" si="9"/>
        <v>6034</v>
      </c>
      <c r="Z407" s="17">
        <v>6034</v>
      </c>
      <c r="AA407" s="402"/>
      <c r="AB407" s="420"/>
    </row>
    <row r="408" spans="1:28" ht="14.65" customHeight="1" x14ac:dyDescent="0.25">
      <c r="A408" s="16">
        <v>6671</v>
      </c>
      <c r="B408" s="16" t="s">
        <v>679</v>
      </c>
      <c r="C408" s="16" t="s">
        <v>1594</v>
      </c>
      <c r="D408" s="16" t="s">
        <v>55</v>
      </c>
      <c r="E408" s="16" t="s">
        <v>50</v>
      </c>
      <c r="F408" s="17" t="s">
        <v>46</v>
      </c>
      <c r="G408" s="17" t="s">
        <v>46</v>
      </c>
      <c r="H408" s="17" t="s">
        <v>51</v>
      </c>
      <c r="I408" s="17" t="s">
        <v>51</v>
      </c>
      <c r="J408" s="17">
        <v>23</v>
      </c>
      <c r="K408" s="17">
        <v>0</v>
      </c>
      <c r="L408" s="17">
        <v>0</v>
      </c>
      <c r="M408" s="17">
        <v>0</v>
      </c>
      <c r="N408" s="17">
        <v>0</v>
      </c>
      <c r="O408" s="17">
        <v>20</v>
      </c>
      <c r="P408" s="23">
        <v>373</v>
      </c>
      <c r="Q408" s="23">
        <v>396</v>
      </c>
      <c r="R408" s="23">
        <v>416</v>
      </c>
      <c r="S408" s="17" t="s">
        <v>19</v>
      </c>
      <c r="T408" s="17" t="str">
        <f>IF(ISERROR(VLOOKUP(B:B,'Shared Sites 2-18'!$A$2:$P$98,3,FALSE)),"",VLOOKUP(B:B,'Shared Sites 2-18'!$A$2:$P$98,3,FALSE))</f>
        <v/>
      </c>
      <c r="U408" s="17" t="str">
        <f>IF(ISERROR(VLOOKUP(B:B,'Shared Sites 2-18'!$A$2:$P$98,4,FALSE)),"",VLOOKUP(B:B,'Shared Sites 2-18'!$A$2:$P$98,4,FALSE))</f>
        <v/>
      </c>
      <c r="V408" s="17" t="str">
        <f>IF(ISERROR(VLOOKUP(B:B,'Shared Sites 2-18'!$A$2:$P$98,5,FALSE)),"",VLOOKUP(B:B,'Shared Sites 2-18'!$A$2:$P$98,5,FALSE))</f>
        <v/>
      </c>
      <c r="W408" s="17" t="str">
        <f>IF(ISERROR(VLOOKUP(B:B,'Shared Sites 2-18'!$A$2:$P$98,15,FALSE)),"",VLOOKUP(B:B,'Shared Sites 2-18'!$A$2:$P$98,15,FALSE))</f>
        <v/>
      </c>
      <c r="Y408" s="17" t="str">
        <f t="shared" si="9"/>
        <v>6034</v>
      </c>
      <c r="Z408" s="17">
        <v>6034</v>
      </c>
      <c r="AA408" s="402"/>
      <c r="AB408" s="420"/>
    </row>
    <row r="409" spans="1:28" ht="14.65" customHeight="1" x14ac:dyDescent="0.25">
      <c r="A409" s="16">
        <v>6685</v>
      </c>
      <c r="B409" s="16" t="s">
        <v>680</v>
      </c>
      <c r="C409" s="16" t="s">
        <v>681</v>
      </c>
      <c r="D409" s="16" t="s">
        <v>55</v>
      </c>
      <c r="E409" s="16" t="s">
        <v>50</v>
      </c>
      <c r="F409" s="17" t="s">
        <v>46</v>
      </c>
      <c r="G409" s="17" t="s">
        <v>46</v>
      </c>
      <c r="H409" s="17" t="s">
        <v>52</v>
      </c>
      <c r="I409" s="17" t="s">
        <v>52</v>
      </c>
      <c r="J409" s="17">
        <v>57</v>
      </c>
      <c r="K409" s="17">
        <v>0</v>
      </c>
      <c r="L409" s="17">
        <v>0</v>
      </c>
      <c r="M409" s="17">
        <v>26</v>
      </c>
      <c r="N409" s="17">
        <v>25</v>
      </c>
      <c r="O409" s="17">
        <v>13</v>
      </c>
      <c r="P409" s="23">
        <v>715</v>
      </c>
      <c r="Q409" s="23">
        <v>772</v>
      </c>
      <c r="R409" s="23">
        <v>836</v>
      </c>
      <c r="S409" s="17" t="s">
        <v>19</v>
      </c>
      <c r="T409" s="17" t="str">
        <f>IF(ISERROR(VLOOKUP(B:B,'Shared Sites 2-18'!$A$2:$P$98,3,FALSE)),"",VLOOKUP(B:B,'Shared Sites 2-18'!$A$2:$P$98,3,FALSE))</f>
        <v/>
      </c>
      <c r="U409" s="17" t="str">
        <f>IF(ISERROR(VLOOKUP(B:B,'Shared Sites 2-18'!$A$2:$P$98,4,FALSE)),"",VLOOKUP(B:B,'Shared Sites 2-18'!$A$2:$P$98,4,FALSE))</f>
        <v/>
      </c>
      <c r="V409" s="17" t="str">
        <f>IF(ISERROR(VLOOKUP(B:B,'Shared Sites 2-18'!$A$2:$P$98,5,FALSE)),"",VLOOKUP(B:B,'Shared Sites 2-18'!$A$2:$P$98,5,FALSE))</f>
        <v/>
      </c>
      <c r="W409" s="17" t="str">
        <f>IF(ISERROR(VLOOKUP(B:B,'Shared Sites 2-18'!$A$2:$P$98,15,FALSE)),"",VLOOKUP(B:B,'Shared Sites 2-18'!$A$2:$P$98,15,FALSE))</f>
        <v/>
      </c>
      <c r="Y409" s="17" t="str">
        <f t="shared" si="9"/>
        <v>6034</v>
      </c>
      <c r="Z409" s="17">
        <v>6034</v>
      </c>
      <c r="AA409" s="402"/>
      <c r="AB409" s="420"/>
    </row>
    <row r="410" spans="1:28" ht="14.65" customHeight="1" x14ac:dyDescent="0.25">
      <c r="A410" s="16">
        <v>6699</v>
      </c>
      <c r="B410" s="16" t="s">
        <v>682</v>
      </c>
      <c r="C410" s="16" t="s">
        <v>683</v>
      </c>
      <c r="D410" s="16" t="s">
        <v>55</v>
      </c>
      <c r="E410" s="16" t="s">
        <v>80</v>
      </c>
      <c r="F410" s="17" t="s">
        <v>102</v>
      </c>
      <c r="G410" s="17" t="s">
        <v>46</v>
      </c>
      <c r="H410" s="17" t="s">
        <v>49</v>
      </c>
      <c r="I410" s="17" t="s">
        <v>49</v>
      </c>
      <c r="J410" s="17">
        <v>28</v>
      </c>
      <c r="K410" s="17">
        <v>0</v>
      </c>
      <c r="L410" s="17">
        <v>0</v>
      </c>
      <c r="M410" s="17">
        <v>0</v>
      </c>
      <c r="N410" s="17">
        <v>0</v>
      </c>
      <c r="O410" s="17">
        <v>0</v>
      </c>
      <c r="P410" s="23">
        <v>803</v>
      </c>
      <c r="Q410" s="23">
        <v>831</v>
      </c>
      <c r="R410" s="23">
        <v>831</v>
      </c>
      <c r="S410" s="17" t="s">
        <v>19</v>
      </c>
      <c r="T410" s="17" t="str">
        <f>IF(ISERROR(VLOOKUP(B:B,'Shared Sites 2-18'!$A$2:$P$98,3,FALSE)),"",VLOOKUP(B:B,'Shared Sites 2-18'!$A$2:$P$98,3,FALSE))</f>
        <v/>
      </c>
      <c r="U410" s="17" t="str">
        <f>IF(ISERROR(VLOOKUP(B:B,'Shared Sites 2-18'!$A$2:$P$98,4,FALSE)),"",VLOOKUP(B:B,'Shared Sites 2-18'!$A$2:$P$98,4,FALSE))</f>
        <v/>
      </c>
      <c r="V410" s="17" t="str">
        <f>IF(ISERROR(VLOOKUP(B:B,'Shared Sites 2-18'!$A$2:$P$98,5,FALSE)),"",VLOOKUP(B:B,'Shared Sites 2-18'!$A$2:$P$98,5,FALSE))</f>
        <v/>
      </c>
      <c r="W410" s="17" t="str">
        <f>IF(ISERROR(VLOOKUP(B:B,'Shared Sites 2-18'!$A$2:$P$98,15,FALSE)),"",VLOOKUP(B:B,'Shared Sites 2-18'!$A$2:$P$98,15,FALSE))</f>
        <v/>
      </c>
      <c r="Y410" s="17" t="str">
        <f t="shared" si="9"/>
        <v>6034</v>
      </c>
      <c r="Z410" s="17">
        <v>6034</v>
      </c>
      <c r="AA410" s="402"/>
      <c r="AB410" s="420"/>
    </row>
    <row r="411" spans="1:28" ht="14.65" customHeight="1" x14ac:dyDescent="0.25">
      <c r="A411" s="16">
        <v>6712</v>
      </c>
      <c r="B411" s="16" t="s">
        <v>684</v>
      </c>
      <c r="C411" s="16" t="s">
        <v>1595</v>
      </c>
      <c r="D411" s="16" t="s">
        <v>55</v>
      </c>
      <c r="E411" s="16" t="s">
        <v>50</v>
      </c>
      <c r="F411" s="17" t="s">
        <v>46</v>
      </c>
      <c r="G411" s="17" t="s">
        <v>46</v>
      </c>
      <c r="H411" s="17" t="s">
        <v>47</v>
      </c>
      <c r="I411" s="17" t="s">
        <v>47</v>
      </c>
      <c r="J411" s="17">
        <v>23</v>
      </c>
      <c r="K411" s="17">
        <v>0</v>
      </c>
      <c r="L411" s="17">
        <v>0</v>
      </c>
      <c r="M411" s="17">
        <v>17</v>
      </c>
      <c r="N411" s="17">
        <v>0</v>
      </c>
      <c r="O411" s="17">
        <v>18</v>
      </c>
      <c r="P411" s="23">
        <v>383</v>
      </c>
      <c r="Q411" s="23">
        <v>406</v>
      </c>
      <c r="R411" s="23">
        <v>441</v>
      </c>
      <c r="S411" s="17" t="s">
        <v>19</v>
      </c>
      <c r="T411" s="17" t="str">
        <f>IF(ISERROR(VLOOKUP(B:B,'Shared Sites 2-18'!$A$2:$P$98,3,FALSE)),"",VLOOKUP(B:B,'Shared Sites 2-18'!$A$2:$P$98,3,FALSE))</f>
        <v/>
      </c>
      <c r="U411" s="17" t="str">
        <f>IF(ISERROR(VLOOKUP(B:B,'Shared Sites 2-18'!$A$2:$P$98,4,FALSE)),"",VLOOKUP(B:B,'Shared Sites 2-18'!$A$2:$P$98,4,FALSE))</f>
        <v/>
      </c>
      <c r="V411" s="17" t="str">
        <f>IF(ISERROR(VLOOKUP(B:B,'Shared Sites 2-18'!$A$2:$P$98,5,FALSE)),"",VLOOKUP(B:B,'Shared Sites 2-18'!$A$2:$P$98,5,FALSE))</f>
        <v/>
      </c>
      <c r="W411" s="17" t="str">
        <f>IF(ISERROR(VLOOKUP(B:B,'Shared Sites 2-18'!$A$2:$P$98,15,FALSE)),"",VLOOKUP(B:B,'Shared Sites 2-18'!$A$2:$P$98,15,FALSE))</f>
        <v/>
      </c>
      <c r="Y411" s="17" t="str">
        <f t="shared" si="9"/>
        <v>6034</v>
      </c>
      <c r="Z411" s="17">
        <v>6034</v>
      </c>
      <c r="AA411" s="402"/>
      <c r="AB411" s="420"/>
    </row>
    <row r="412" spans="1:28" ht="14.65" customHeight="1" x14ac:dyDescent="0.25">
      <c r="A412" s="16">
        <v>6740</v>
      </c>
      <c r="B412" s="16" t="s">
        <v>685</v>
      </c>
      <c r="C412" s="16" t="s">
        <v>1596</v>
      </c>
      <c r="D412" s="16" t="s">
        <v>55</v>
      </c>
      <c r="E412" s="16" t="s">
        <v>50</v>
      </c>
      <c r="F412" s="17" t="s">
        <v>46</v>
      </c>
      <c r="G412" s="17" t="s">
        <v>46</v>
      </c>
      <c r="H412" s="17" t="s">
        <v>51</v>
      </c>
      <c r="I412" s="17" t="s">
        <v>51</v>
      </c>
      <c r="J412" s="17">
        <v>4</v>
      </c>
      <c r="K412" s="17">
        <v>0</v>
      </c>
      <c r="L412" s="17">
        <v>0</v>
      </c>
      <c r="M412" s="17">
        <v>24</v>
      </c>
      <c r="N412" s="17">
        <v>0</v>
      </c>
      <c r="O412" s="17">
        <v>0</v>
      </c>
      <c r="P412" s="23">
        <v>299</v>
      </c>
      <c r="Q412" s="23">
        <v>303</v>
      </c>
      <c r="R412" s="23">
        <v>327</v>
      </c>
      <c r="S412" s="17" t="s">
        <v>19</v>
      </c>
      <c r="T412" s="17" t="str">
        <f>IF(ISERROR(VLOOKUP(B:B,'Shared Sites 2-18'!$A$2:$P$98,3,FALSE)),"",VLOOKUP(B:B,'Shared Sites 2-18'!$A$2:$P$98,3,FALSE))</f>
        <v/>
      </c>
      <c r="U412" s="17" t="str">
        <f>IF(ISERROR(VLOOKUP(B:B,'Shared Sites 2-18'!$A$2:$P$98,4,FALSE)),"",VLOOKUP(B:B,'Shared Sites 2-18'!$A$2:$P$98,4,FALSE))</f>
        <v/>
      </c>
      <c r="V412" s="17" t="str">
        <f>IF(ISERROR(VLOOKUP(B:B,'Shared Sites 2-18'!$A$2:$P$98,5,FALSE)),"",VLOOKUP(B:B,'Shared Sites 2-18'!$A$2:$P$98,5,FALSE))</f>
        <v/>
      </c>
      <c r="W412" s="17" t="str">
        <f>IF(ISERROR(VLOOKUP(B:B,'Shared Sites 2-18'!$A$2:$P$98,15,FALSE)),"",VLOOKUP(B:B,'Shared Sites 2-18'!$A$2:$P$98,15,FALSE))</f>
        <v/>
      </c>
      <c r="Y412" s="17" t="str">
        <f t="shared" si="9"/>
        <v>6034</v>
      </c>
      <c r="Z412" s="17">
        <v>6034</v>
      </c>
      <c r="AA412" s="402"/>
      <c r="AB412" s="420"/>
    </row>
    <row r="413" spans="1:28" ht="14.65" customHeight="1" x14ac:dyDescent="0.25">
      <c r="A413" s="16">
        <v>6753</v>
      </c>
      <c r="B413" s="16" t="s">
        <v>686</v>
      </c>
      <c r="C413" s="16" t="s">
        <v>687</v>
      </c>
      <c r="D413" s="16" t="s">
        <v>55</v>
      </c>
      <c r="E413" s="16" t="s">
        <v>50</v>
      </c>
      <c r="F413" s="17" t="s">
        <v>46</v>
      </c>
      <c r="G413" s="17" t="s">
        <v>46</v>
      </c>
      <c r="H413" s="17" t="s">
        <v>52</v>
      </c>
      <c r="I413" s="17" t="s">
        <v>52</v>
      </c>
      <c r="J413" s="17">
        <v>38</v>
      </c>
      <c r="K413" s="17">
        <v>0</v>
      </c>
      <c r="L413" s="17">
        <v>0</v>
      </c>
      <c r="M413" s="17">
        <v>0</v>
      </c>
      <c r="N413" s="17">
        <v>30</v>
      </c>
      <c r="O413" s="17">
        <v>0</v>
      </c>
      <c r="P413" s="23">
        <v>314</v>
      </c>
      <c r="Q413" s="23">
        <v>352</v>
      </c>
      <c r="R413" s="23">
        <v>382</v>
      </c>
      <c r="S413" s="17" t="s">
        <v>19</v>
      </c>
      <c r="T413" s="17" t="str">
        <f>IF(ISERROR(VLOOKUP(B:B,'Shared Sites 2-18'!$A$2:$P$98,3,FALSE)),"",VLOOKUP(B:B,'Shared Sites 2-18'!$A$2:$P$98,3,FALSE))</f>
        <v/>
      </c>
      <c r="U413" s="17" t="str">
        <f>IF(ISERROR(VLOOKUP(B:B,'Shared Sites 2-18'!$A$2:$P$98,4,FALSE)),"",VLOOKUP(B:B,'Shared Sites 2-18'!$A$2:$P$98,4,FALSE))</f>
        <v/>
      </c>
      <c r="V413" s="17" t="str">
        <f>IF(ISERROR(VLOOKUP(B:B,'Shared Sites 2-18'!$A$2:$P$98,5,FALSE)),"",VLOOKUP(B:B,'Shared Sites 2-18'!$A$2:$P$98,5,FALSE))</f>
        <v/>
      </c>
      <c r="W413" s="17" t="str">
        <f>IF(ISERROR(VLOOKUP(B:B,'Shared Sites 2-18'!$A$2:$P$98,15,FALSE)),"",VLOOKUP(B:B,'Shared Sites 2-18'!$A$2:$P$98,15,FALSE))</f>
        <v/>
      </c>
      <c r="Y413" s="17" t="str">
        <f t="shared" si="9"/>
        <v>6034</v>
      </c>
      <c r="Z413" s="17">
        <v>6034</v>
      </c>
      <c r="AA413" s="402"/>
      <c r="AB413" s="420"/>
    </row>
    <row r="414" spans="1:28" ht="14.65" customHeight="1" x14ac:dyDescent="0.25">
      <c r="A414" s="16">
        <v>6767</v>
      </c>
      <c r="B414" s="16" t="s">
        <v>688</v>
      </c>
      <c r="C414" s="16" t="s">
        <v>689</v>
      </c>
      <c r="D414" s="16" t="s">
        <v>55</v>
      </c>
      <c r="E414" s="16" t="s">
        <v>50</v>
      </c>
      <c r="F414" s="17" t="s">
        <v>46</v>
      </c>
      <c r="G414" s="17" t="s">
        <v>46</v>
      </c>
      <c r="H414" s="17" t="s">
        <v>52</v>
      </c>
      <c r="I414" s="17" t="s">
        <v>52</v>
      </c>
      <c r="J414" s="17">
        <v>0</v>
      </c>
      <c r="K414" s="17">
        <v>0</v>
      </c>
      <c r="L414" s="17">
        <v>0</v>
      </c>
      <c r="M414" s="17">
        <v>0</v>
      </c>
      <c r="N414" s="17">
        <v>0</v>
      </c>
      <c r="O414" s="17">
        <v>13</v>
      </c>
      <c r="P414" s="23">
        <v>219</v>
      </c>
      <c r="Q414" s="23">
        <v>219</v>
      </c>
      <c r="R414" s="23">
        <v>232</v>
      </c>
      <c r="S414" s="17" t="s">
        <v>19</v>
      </c>
      <c r="T414" s="17" t="str">
        <f>IF(ISERROR(VLOOKUP(B:B,'Shared Sites 2-18'!$A$2:$P$98,3,FALSE)),"",VLOOKUP(B:B,'Shared Sites 2-18'!$A$2:$P$98,3,FALSE))</f>
        <v/>
      </c>
      <c r="U414" s="17" t="str">
        <f>IF(ISERROR(VLOOKUP(B:B,'Shared Sites 2-18'!$A$2:$P$98,4,FALSE)),"",VLOOKUP(B:B,'Shared Sites 2-18'!$A$2:$P$98,4,FALSE))</f>
        <v/>
      </c>
      <c r="V414" s="17" t="str">
        <f>IF(ISERROR(VLOOKUP(B:B,'Shared Sites 2-18'!$A$2:$P$98,5,FALSE)),"",VLOOKUP(B:B,'Shared Sites 2-18'!$A$2:$P$98,5,FALSE))</f>
        <v/>
      </c>
      <c r="W414" s="17" t="str">
        <f>IF(ISERROR(VLOOKUP(B:B,'Shared Sites 2-18'!$A$2:$P$98,15,FALSE)),"",VLOOKUP(B:B,'Shared Sites 2-18'!$A$2:$P$98,15,FALSE))</f>
        <v/>
      </c>
      <c r="Y414" s="17" t="str">
        <f t="shared" si="9"/>
        <v>6034</v>
      </c>
      <c r="Z414" s="17">
        <v>6034</v>
      </c>
      <c r="AA414" s="402"/>
      <c r="AB414" s="420"/>
    </row>
    <row r="415" spans="1:28" ht="14.65" customHeight="1" x14ac:dyDescent="0.25">
      <c r="A415" s="16">
        <v>6781</v>
      </c>
      <c r="B415" s="16" t="s">
        <v>690</v>
      </c>
      <c r="C415" s="16" t="s">
        <v>691</v>
      </c>
      <c r="D415" s="16" t="s">
        <v>55</v>
      </c>
      <c r="E415" s="16" t="s">
        <v>50</v>
      </c>
      <c r="F415" s="17" t="s">
        <v>46</v>
      </c>
      <c r="G415" s="17" t="s">
        <v>46</v>
      </c>
      <c r="H415" s="17" t="s">
        <v>51</v>
      </c>
      <c r="I415" s="17" t="s">
        <v>51</v>
      </c>
      <c r="J415" s="17">
        <v>29</v>
      </c>
      <c r="K415" s="17">
        <v>0</v>
      </c>
      <c r="L415" s="17">
        <v>0</v>
      </c>
      <c r="M415" s="17">
        <v>30</v>
      </c>
      <c r="N415" s="17">
        <v>0</v>
      </c>
      <c r="O415" s="17">
        <v>18</v>
      </c>
      <c r="P415" s="23">
        <v>471</v>
      </c>
      <c r="Q415" s="23">
        <v>500</v>
      </c>
      <c r="R415" s="23">
        <v>548</v>
      </c>
      <c r="S415" s="17" t="s">
        <v>19</v>
      </c>
      <c r="T415" s="17" t="str">
        <f>IF(ISERROR(VLOOKUP(B:B,'Shared Sites 2-18'!$A$2:$P$98,3,FALSE)),"",VLOOKUP(B:B,'Shared Sites 2-18'!$A$2:$P$98,3,FALSE))</f>
        <v/>
      </c>
      <c r="U415" s="17" t="str">
        <f>IF(ISERROR(VLOOKUP(B:B,'Shared Sites 2-18'!$A$2:$P$98,4,FALSE)),"",VLOOKUP(B:B,'Shared Sites 2-18'!$A$2:$P$98,4,FALSE))</f>
        <v/>
      </c>
      <c r="V415" s="17" t="str">
        <f>IF(ISERROR(VLOOKUP(B:B,'Shared Sites 2-18'!$A$2:$P$98,5,FALSE)),"",VLOOKUP(B:B,'Shared Sites 2-18'!$A$2:$P$98,5,FALSE))</f>
        <v/>
      </c>
      <c r="W415" s="17" t="str">
        <f>IF(ISERROR(VLOOKUP(B:B,'Shared Sites 2-18'!$A$2:$P$98,15,FALSE)),"",VLOOKUP(B:B,'Shared Sites 2-18'!$A$2:$P$98,15,FALSE))</f>
        <v/>
      </c>
      <c r="Y415" s="17" t="str">
        <f t="shared" si="9"/>
        <v>6034</v>
      </c>
      <c r="Z415" s="17">
        <v>6034</v>
      </c>
      <c r="AA415" s="402"/>
      <c r="AB415" s="420"/>
    </row>
    <row r="416" spans="1:28" ht="14.65" customHeight="1" x14ac:dyDescent="0.25">
      <c r="A416" s="16">
        <v>6795</v>
      </c>
      <c r="B416" s="16" t="s">
        <v>692</v>
      </c>
      <c r="C416" s="16" t="s">
        <v>693</v>
      </c>
      <c r="D416" s="16" t="s">
        <v>55</v>
      </c>
      <c r="E416" s="16" t="s">
        <v>50</v>
      </c>
      <c r="F416" s="17" t="s">
        <v>46</v>
      </c>
      <c r="G416" s="17" t="s">
        <v>46</v>
      </c>
      <c r="H416" s="17" t="s">
        <v>48</v>
      </c>
      <c r="I416" s="17" t="s">
        <v>48</v>
      </c>
      <c r="J416" s="17">
        <v>58</v>
      </c>
      <c r="K416" s="17">
        <v>0</v>
      </c>
      <c r="L416" s="17">
        <v>0</v>
      </c>
      <c r="M416" s="17">
        <v>13</v>
      </c>
      <c r="N416" s="17">
        <v>0</v>
      </c>
      <c r="O416" s="17">
        <v>22</v>
      </c>
      <c r="P416" s="23">
        <v>707</v>
      </c>
      <c r="Q416" s="23">
        <v>765</v>
      </c>
      <c r="R416" s="23">
        <v>800</v>
      </c>
      <c r="S416" s="17" t="s">
        <v>19</v>
      </c>
      <c r="T416" s="17" t="str">
        <f>IF(ISERROR(VLOOKUP(B:B,'Shared Sites 2-18'!$A$2:$P$98,3,FALSE)),"",VLOOKUP(B:B,'Shared Sites 2-18'!$A$2:$P$98,3,FALSE))</f>
        <v/>
      </c>
      <c r="U416" s="17" t="str">
        <f>IF(ISERROR(VLOOKUP(B:B,'Shared Sites 2-18'!$A$2:$P$98,4,FALSE)),"",VLOOKUP(B:B,'Shared Sites 2-18'!$A$2:$P$98,4,FALSE))</f>
        <v/>
      </c>
      <c r="V416" s="17" t="str">
        <f>IF(ISERROR(VLOOKUP(B:B,'Shared Sites 2-18'!$A$2:$P$98,5,FALSE)),"",VLOOKUP(B:B,'Shared Sites 2-18'!$A$2:$P$98,5,FALSE))</f>
        <v/>
      </c>
      <c r="W416" s="17" t="str">
        <f>IF(ISERROR(VLOOKUP(B:B,'Shared Sites 2-18'!$A$2:$P$98,15,FALSE)),"",VLOOKUP(B:B,'Shared Sites 2-18'!$A$2:$P$98,15,FALSE))</f>
        <v/>
      </c>
      <c r="Y416" s="17" t="str">
        <f t="shared" si="9"/>
        <v>6034</v>
      </c>
      <c r="Z416" s="17">
        <v>6034</v>
      </c>
      <c r="AA416" s="402"/>
      <c r="AB416" s="420"/>
    </row>
    <row r="417" spans="1:28" ht="14.65" customHeight="1" x14ac:dyDescent="0.25">
      <c r="A417" s="16">
        <v>6808</v>
      </c>
      <c r="B417" s="16" t="s">
        <v>694</v>
      </c>
      <c r="C417" s="16" t="s">
        <v>695</v>
      </c>
      <c r="D417" s="16" t="s">
        <v>55</v>
      </c>
      <c r="E417" s="16" t="s">
        <v>50</v>
      </c>
      <c r="F417" s="17" t="s">
        <v>46</v>
      </c>
      <c r="G417" s="17" t="s">
        <v>46</v>
      </c>
      <c r="H417" s="17" t="s">
        <v>51</v>
      </c>
      <c r="I417" s="17" t="s">
        <v>51</v>
      </c>
      <c r="J417" s="17">
        <v>33</v>
      </c>
      <c r="K417" s="17">
        <v>0</v>
      </c>
      <c r="L417" s="17">
        <v>0</v>
      </c>
      <c r="M417" s="17">
        <v>10</v>
      </c>
      <c r="N417" s="17">
        <v>0</v>
      </c>
      <c r="O417" s="17">
        <v>44</v>
      </c>
      <c r="P417" s="23">
        <v>524</v>
      </c>
      <c r="Q417" s="23">
        <v>557</v>
      </c>
      <c r="R417" s="23">
        <v>611</v>
      </c>
      <c r="S417" s="17" t="s">
        <v>19</v>
      </c>
      <c r="T417" s="17" t="str">
        <f>IF(ISERROR(VLOOKUP(B:B,'Shared Sites 2-18'!$A$2:$P$98,3,FALSE)),"",VLOOKUP(B:B,'Shared Sites 2-18'!$A$2:$P$98,3,FALSE))</f>
        <v/>
      </c>
      <c r="U417" s="17" t="str">
        <f>IF(ISERROR(VLOOKUP(B:B,'Shared Sites 2-18'!$A$2:$P$98,4,FALSE)),"",VLOOKUP(B:B,'Shared Sites 2-18'!$A$2:$P$98,4,FALSE))</f>
        <v/>
      </c>
      <c r="V417" s="17" t="str">
        <f>IF(ISERROR(VLOOKUP(B:B,'Shared Sites 2-18'!$A$2:$P$98,5,FALSE)),"",VLOOKUP(B:B,'Shared Sites 2-18'!$A$2:$P$98,5,FALSE))</f>
        <v/>
      </c>
      <c r="W417" s="17" t="str">
        <f>IF(ISERROR(VLOOKUP(B:B,'Shared Sites 2-18'!$A$2:$P$98,15,FALSE)),"",VLOOKUP(B:B,'Shared Sites 2-18'!$A$2:$P$98,15,FALSE))</f>
        <v/>
      </c>
      <c r="Y417" s="17" t="str">
        <f t="shared" si="9"/>
        <v>6034</v>
      </c>
      <c r="Z417" s="17">
        <v>6034</v>
      </c>
      <c r="AA417" s="402"/>
      <c r="AB417" s="420"/>
    </row>
    <row r="418" spans="1:28" ht="14.65" customHeight="1" x14ac:dyDescent="0.25">
      <c r="A418" s="16">
        <v>6822</v>
      </c>
      <c r="B418" s="16" t="s">
        <v>696</v>
      </c>
      <c r="C418" s="16" t="s">
        <v>697</v>
      </c>
      <c r="D418" s="16" t="s">
        <v>55</v>
      </c>
      <c r="E418" s="16" t="s">
        <v>50</v>
      </c>
      <c r="F418" s="17" t="s">
        <v>46</v>
      </c>
      <c r="G418" s="17" t="s">
        <v>46</v>
      </c>
      <c r="H418" s="17" t="s">
        <v>48</v>
      </c>
      <c r="I418" s="17" t="s">
        <v>48</v>
      </c>
      <c r="J418" s="17">
        <v>26</v>
      </c>
      <c r="K418" s="17">
        <v>0</v>
      </c>
      <c r="L418" s="17">
        <v>0</v>
      </c>
      <c r="M418" s="17">
        <v>0</v>
      </c>
      <c r="N418" s="17">
        <v>0</v>
      </c>
      <c r="O418" s="17">
        <v>24</v>
      </c>
      <c r="P418" s="23">
        <v>778</v>
      </c>
      <c r="Q418" s="23">
        <v>804</v>
      </c>
      <c r="R418" s="23">
        <v>828</v>
      </c>
      <c r="S418" s="17" t="s">
        <v>19</v>
      </c>
      <c r="T418" s="17" t="str">
        <f>IF(ISERROR(VLOOKUP(B:B,'Shared Sites 2-18'!$A$2:$P$98,3,FALSE)),"",VLOOKUP(B:B,'Shared Sites 2-18'!$A$2:$P$98,3,FALSE))</f>
        <v/>
      </c>
      <c r="U418" s="17" t="str">
        <f>IF(ISERROR(VLOOKUP(B:B,'Shared Sites 2-18'!$A$2:$P$98,4,FALSE)),"",VLOOKUP(B:B,'Shared Sites 2-18'!$A$2:$P$98,4,FALSE))</f>
        <v/>
      </c>
      <c r="V418" s="17" t="str">
        <f>IF(ISERROR(VLOOKUP(B:B,'Shared Sites 2-18'!$A$2:$P$98,5,FALSE)),"",VLOOKUP(B:B,'Shared Sites 2-18'!$A$2:$P$98,5,FALSE))</f>
        <v/>
      </c>
      <c r="W418" s="17" t="str">
        <f>IF(ISERROR(VLOOKUP(B:B,'Shared Sites 2-18'!$A$2:$P$98,15,FALSE)),"",VLOOKUP(B:B,'Shared Sites 2-18'!$A$2:$P$98,15,FALSE))</f>
        <v/>
      </c>
      <c r="Y418" s="17" t="str">
        <f t="shared" si="9"/>
        <v>6034</v>
      </c>
      <c r="Z418" s="17">
        <v>6034</v>
      </c>
      <c r="AA418" s="402"/>
      <c r="AB418" s="420"/>
    </row>
    <row r="419" spans="1:28" ht="14.65" customHeight="1" x14ac:dyDescent="0.25">
      <c r="A419" s="16">
        <v>6836</v>
      </c>
      <c r="B419" s="16" t="s">
        <v>698</v>
      </c>
      <c r="C419" s="16" t="s">
        <v>1597</v>
      </c>
      <c r="D419" s="16" t="s">
        <v>55</v>
      </c>
      <c r="E419" s="16" t="s">
        <v>50</v>
      </c>
      <c r="F419" s="17" t="s">
        <v>46</v>
      </c>
      <c r="G419" s="17" t="s">
        <v>46</v>
      </c>
      <c r="H419" s="17" t="s">
        <v>52</v>
      </c>
      <c r="I419" s="17" t="s">
        <v>52</v>
      </c>
      <c r="J419" s="17">
        <v>0</v>
      </c>
      <c r="K419" s="17">
        <v>0</v>
      </c>
      <c r="L419" s="17">
        <v>0</v>
      </c>
      <c r="M419" s="17">
        <v>0</v>
      </c>
      <c r="N419" s="17">
        <v>0</v>
      </c>
      <c r="O419" s="17">
        <v>0</v>
      </c>
      <c r="P419" s="23">
        <v>237</v>
      </c>
      <c r="Q419" s="23">
        <v>237</v>
      </c>
      <c r="R419" s="23">
        <v>237</v>
      </c>
      <c r="S419" s="17" t="s">
        <v>19</v>
      </c>
      <c r="T419" s="17" t="str">
        <f>IF(ISERROR(VLOOKUP(B:B,'Shared Sites 2-18'!$A$2:$P$98,3,FALSE)),"",VLOOKUP(B:B,'Shared Sites 2-18'!$A$2:$P$98,3,FALSE))</f>
        <v/>
      </c>
      <c r="U419" s="17" t="str">
        <f>IF(ISERROR(VLOOKUP(B:B,'Shared Sites 2-18'!$A$2:$P$98,4,FALSE)),"",VLOOKUP(B:B,'Shared Sites 2-18'!$A$2:$P$98,4,FALSE))</f>
        <v/>
      </c>
      <c r="V419" s="17" t="str">
        <f>IF(ISERROR(VLOOKUP(B:B,'Shared Sites 2-18'!$A$2:$P$98,5,FALSE)),"",VLOOKUP(B:B,'Shared Sites 2-18'!$A$2:$P$98,5,FALSE))</f>
        <v/>
      </c>
      <c r="W419" s="17" t="str">
        <f>IF(ISERROR(VLOOKUP(B:B,'Shared Sites 2-18'!$A$2:$P$98,15,FALSE)),"",VLOOKUP(B:B,'Shared Sites 2-18'!$A$2:$P$98,15,FALSE))</f>
        <v/>
      </c>
      <c r="Y419" s="17" t="str">
        <f t="shared" si="9"/>
        <v>6034</v>
      </c>
      <c r="Z419" s="17">
        <v>6034</v>
      </c>
      <c r="AA419" s="402"/>
      <c r="AB419" s="420"/>
    </row>
    <row r="420" spans="1:28" ht="14.65" customHeight="1" x14ac:dyDescent="0.25">
      <c r="A420" s="16">
        <v>6849</v>
      </c>
      <c r="B420" s="16" t="s">
        <v>699</v>
      </c>
      <c r="C420" s="16" t="s">
        <v>1598</v>
      </c>
      <c r="D420" s="16" t="s">
        <v>55</v>
      </c>
      <c r="E420" s="16" t="s">
        <v>50</v>
      </c>
      <c r="F420" s="17" t="s">
        <v>46</v>
      </c>
      <c r="G420" s="17" t="s">
        <v>46</v>
      </c>
      <c r="H420" s="17" t="s">
        <v>52</v>
      </c>
      <c r="I420" s="17" t="s">
        <v>52</v>
      </c>
      <c r="J420" s="17">
        <v>30</v>
      </c>
      <c r="K420" s="17">
        <v>0</v>
      </c>
      <c r="L420" s="17">
        <v>0</v>
      </c>
      <c r="M420" s="17">
        <v>13</v>
      </c>
      <c r="N420" s="17">
        <v>0</v>
      </c>
      <c r="O420" s="17">
        <v>0</v>
      </c>
      <c r="P420" s="23">
        <v>159</v>
      </c>
      <c r="Q420" s="23">
        <v>189</v>
      </c>
      <c r="R420" s="23">
        <v>202</v>
      </c>
      <c r="S420" s="17" t="s">
        <v>19</v>
      </c>
      <c r="T420" s="17" t="str">
        <f>IF(ISERROR(VLOOKUP(B:B,'Shared Sites 2-18'!$A$2:$P$98,3,FALSE)),"",VLOOKUP(B:B,'Shared Sites 2-18'!$A$2:$P$98,3,FALSE))</f>
        <v/>
      </c>
      <c r="U420" s="17" t="str">
        <f>IF(ISERROR(VLOOKUP(B:B,'Shared Sites 2-18'!$A$2:$P$98,4,FALSE)),"",VLOOKUP(B:B,'Shared Sites 2-18'!$A$2:$P$98,4,FALSE))</f>
        <v/>
      </c>
      <c r="V420" s="17" t="str">
        <f>IF(ISERROR(VLOOKUP(B:B,'Shared Sites 2-18'!$A$2:$P$98,5,FALSE)),"",VLOOKUP(B:B,'Shared Sites 2-18'!$A$2:$P$98,5,FALSE))</f>
        <v/>
      </c>
      <c r="W420" s="17" t="str">
        <f>IF(ISERROR(VLOOKUP(B:B,'Shared Sites 2-18'!$A$2:$P$98,15,FALSE)),"",VLOOKUP(B:B,'Shared Sites 2-18'!$A$2:$P$98,15,FALSE))</f>
        <v/>
      </c>
      <c r="Y420" s="17" t="str">
        <f t="shared" si="9"/>
        <v>6034</v>
      </c>
      <c r="Z420" s="17">
        <v>6034</v>
      </c>
      <c r="AA420" s="402"/>
      <c r="AB420" s="420"/>
    </row>
    <row r="421" spans="1:28" ht="14.65" customHeight="1" x14ac:dyDescent="0.25">
      <c r="A421" s="16">
        <v>6863</v>
      </c>
      <c r="B421" s="16" t="s">
        <v>700</v>
      </c>
      <c r="C421" s="16" t="s">
        <v>701</v>
      </c>
      <c r="D421" s="16" t="s">
        <v>55</v>
      </c>
      <c r="E421" s="16" t="s">
        <v>50</v>
      </c>
      <c r="F421" s="17" t="s">
        <v>46</v>
      </c>
      <c r="G421" s="17" t="s">
        <v>46</v>
      </c>
      <c r="H421" s="17" t="s">
        <v>48</v>
      </c>
      <c r="I421" s="17" t="s">
        <v>48</v>
      </c>
      <c r="J421" s="17">
        <v>52</v>
      </c>
      <c r="K421" s="17">
        <v>0</v>
      </c>
      <c r="L421" s="17">
        <v>0</v>
      </c>
      <c r="M421" s="17">
        <v>9</v>
      </c>
      <c r="N421" s="17">
        <v>0</v>
      </c>
      <c r="O421" s="17">
        <v>24</v>
      </c>
      <c r="P421" s="23">
        <v>898</v>
      </c>
      <c r="Q421" s="23">
        <v>950</v>
      </c>
      <c r="R421" s="23">
        <v>983</v>
      </c>
      <c r="S421" s="17" t="s">
        <v>19</v>
      </c>
      <c r="T421" s="17" t="str">
        <f>IF(ISERROR(VLOOKUP(B:B,'Shared Sites 2-18'!$A$2:$P$98,3,FALSE)),"",VLOOKUP(B:B,'Shared Sites 2-18'!$A$2:$P$98,3,FALSE))</f>
        <v/>
      </c>
      <c r="U421" s="17" t="str">
        <f>IF(ISERROR(VLOOKUP(B:B,'Shared Sites 2-18'!$A$2:$P$98,4,FALSE)),"",VLOOKUP(B:B,'Shared Sites 2-18'!$A$2:$P$98,4,FALSE))</f>
        <v/>
      </c>
      <c r="V421" s="17" t="str">
        <f>IF(ISERROR(VLOOKUP(B:B,'Shared Sites 2-18'!$A$2:$P$98,5,FALSE)),"",VLOOKUP(B:B,'Shared Sites 2-18'!$A$2:$P$98,5,FALSE))</f>
        <v/>
      </c>
      <c r="W421" s="17" t="str">
        <f>IF(ISERROR(VLOOKUP(B:B,'Shared Sites 2-18'!$A$2:$P$98,15,FALSE)),"",VLOOKUP(B:B,'Shared Sites 2-18'!$A$2:$P$98,15,FALSE))</f>
        <v/>
      </c>
      <c r="Y421" s="17" t="str">
        <f t="shared" si="9"/>
        <v>6034</v>
      </c>
      <c r="Z421" s="17">
        <v>6034</v>
      </c>
      <c r="AA421" s="402"/>
      <c r="AB421" s="420"/>
    </row>
    <row r="422" spans="1:28" ht="14.65" customHeight="1" x14ac:dyDescent="0.25">
      <c r="A422" s="16">
        <v>6867</v>
      </c>
      <c r="B422" s="16" t="s">
        <v>702</v>
      </c>
      <c r="C422" s="16" t="s">
        <v>703</v>
      </c>
      <c r="D422" s="16" t="s">
        <v>101</v>
      </c>
      <c r="E422" s="16" t="s">
        <v>50</v>
      </c>
      <c r="F422" s="17" t="s">
        <v>46</v>
      </c>
      <c r="G422" s="17" t="s">
        <v>102</v>
      </c>
      <c r="H422" s="17" t="s">
        <v>48</v>
      </c>
      <c r="I422" s="17" t="s">
        <v>48</v>
      </c>
      <c r="J422" s="17">
        <v>0</v>
      </c>
      <c r="K422" s="17">
        <v>7</v>
      </c>
      <c r="L422" s="17">
        <v>0</v>
      </c>
      <c r="M422" s="17">
        <v>0</v>
      </c>
      <c r="N422" s="17">
        <v>0</v>
      </c>
      <c r="O422" s="17">
        <v>0</v>
      </c>
      <c r="P422" s="23">
        <v>1174</v>
      </c>
      <c r="Q422" s="23">
        <v>1181</v>
      </c>
      <c r="R422" s="23">
        <v>1181</v>
      </c>
      <c r="S422" s="17" t="s">
        <v>20</v>
      </c>
      <c r="T422" s="17" t="str">
        <f>IF(ISERROR(VLOOKUP(B:B,'Shared Sites 2-18'!$A$2:$P$98,3,FALSE)),"",VLOOKUP(B:B,'Shared Sites 2-18'!$A$2:$P$98,3,FALSE))</f>
        <v/>
      </c>
      <c r="U422" s="17" t="str">
        <f>IF(ISERROR(VLOOKUP(B:B,'Shared Sites 2-18'!$A$2:$P$98,4,FALSE)),"",VLOOKUP(B:B,'Shared Sites 2-18'!$A$2:$P$98,4,FALSE))</f>
        <v/>
      </c>
      <c r="V422" s="17" t="str">
        <f>IF(ISERROR(VLOOKUP(B:B,'Shared Sites 2-18'!$A$2:$P$98,5,FALSE)),"",VLOOKUP(B:B,'Shared Sites 2-18'!$A$2:$P$98,5,FALSE))</f>
        <v/>
      </c>
      <c r="W422" s="17" t="str">
        <f>IF(ISERROR(VLOOKUP(B:B,'Shared Sites 2-18'!$A$2:$P$98,15,FALSE)),"",VLOOKUP(B:B,'Shared Sites 2-18'!$A$2:$P$98,15,FALSE))</f>
        <v/>
      </c>
      <c r="Y422" s="17" t="str">
        <f t="shared" si="9"/>
        <v>9654</v>
      </c>
      <c r="Z422" s="17">
        <v>9654</v>
      </c>
      <c r="AA422" s="402"/>
      <c r="AB422" s="420"/>
    </row>
    <row r="423" spans="1:28" ht="14.65" customHeight="1" x14ac:dyDescent="0.25">
      <c r="A423" s="16">
        <v>6868</v>
      </c>
      <c r="B423" s="16" t="s">
        <v>704</v>
      </c>
      <c r="C423" s="16" t="s">
        <v>1599</v>
      </c>
      <c r="D423" s="16" t="s">
        <v>74</v>
      </c>
      <c r="E423" s="16" t="s">
        <v>50</v>
      </c>
      <c r="F423" s="17" t="s">
        <v>46</v>
      </c>
      <c r="G423" s="17" t="s">
        <v>46</v>
      </c>
      <c r="H423" s="17" t="s">
        <v>6</v>
      </c>
      <c r="I423" s="17" t="s">
        <v>6</v>
      </c>
      <c r="J423" s="17">
        <v>0</v>
      </c>
      <c r="K423" s="17">
        <v>72</v>
      </c>
      <c r="L423" s="17">
        <v>0</v>
      </c>
      <c r="M423" s="17">
        <v>0</v>
      </c>
      <c r="N423" s="17">
        <v>0</v>
      </c>
      <c r="O423" s="17">
        <v>0</v>
      </c>
      <c r="P423" s="23">
        <v>317</v>
      </c>
      <c r="Q423" s="23">
        <v>389</v>
      </c>
      <c r="R423" s="23">
        <v>389</v>
      </c>
      <c r="S423" s="17" t="s">
        <v>20</v>
      </c>
      <c r="T423" s="17" t="str">
        <f>IF(ISERROR(VLOOKUP(B:B,'Shared Sites 2-18'!$A$2:$P$98,3,FALSE)),"",VLOOKUP(B:B,'Shared Sites 2-18'!$A$2:$P$98,3,FALSE))</f>
        <v/>
      </c>
      <c r="U423" s="17" t="str">
        <f>IF(ISERROR(VLOOKUP(B:B,'Shared Sites 2-18'!$A$2:$P$98,4,FALSE)),"",VLOOKUP(B:B,'Shared Sites 2-18'!$A$2:$P$98,4,FALSE))</f>
        <v/>
      </c>
      <c r="V423" s="17" t="str">
        <f>IF(ISERROR(VLOOKUP(B:B,'Shared Sites 2-18'!$A$2:$P$98,5,FALSE)),"",VLOOKUP(B:B,'Shared Sites 2-18'!$A$2:$P$98,5,FALSE))</f>
        <v/>
      </c>
      <c r="W423" s="17" t="str">
        <f>IF(ISERROR(VLOOKUP(B:B,'Shared Sites 2-18'!$A$2:$P$98,15,FALSE)),"",VLOOKUP(B:B,'Shared Sites 2-18'!$A$2:$P$98,15,FALSE))</f>
        <v/>
      </c>
      <c r="Y423" s="17" t="str">
        <f t="shared" si="9"/>
        <v>9654</v>
      </c>
      <c r="Z423" s="17">
        <v>9654</v>
      </c>
      <c r="AA423" s="402"/>
      <c r="AB423" s="420"/>
    </row>
    <row r="424" spans="1:28" ht="14.65" customHeight="1" x14ac:dyDescent="0.25">
      <c r="A424" s="16">
        <v>6869</v>
      </c>
      <c r="B424" s="16" t="s">
        <v>705</v>
      </c>
      <c r="C424" s="16" t="s">
        <v>706</v>
      </c>
      <c r="D424" s="16" t="s">
        <v>55</v>
      </c>
      <c r="E424" s="16" t="s">
        <v>50</v>
      </c>
      <c r="F424" s="17" t="s">
        <v>46</v>
      </c>
      <c r="G424" s="17" t="s">
        <v>46</v>
      </c>
      <c r="H424" s="17" t="s">
        <v>48</v>
      </c>
      <c r="I424" s="17" t="s">
        <v>48</v>
      </c>
      <c r="J424" s="17">
        <v>34</v>
      </c>
      <c r="K424" s="17">
        <v>0</v>
      </c>
      <c r="L424" s="17">
        <v>0</v>
      </c>
      <c r="M424" s="17">
        <v>0</v>
      </c>
      <c r="N424" s="17">
        <v>0</v>
      </c>
      <c r="O424" s="17">
        <v>0</v>
      </c>
      <c r="P424" s="23">
        <v>741</v>
      </c>
      <c r="Q424" s="23">
        <v>775</v>
      </c>
      <c r="R424" s="23">
        <v>775</v>
      </c>
      <c r="S424" s="17" t="s">
        <v>19</v>
      </c>
      <c r="T424" s="17" t="str">
        <f>IF(ISERROR(VLOOKUP(B:B,'Shared Sites 2-18'!$A$2:$P$98,3,FALSE)),"",VLOOKUP(B:B,'Shared Sites 2-18'!$A$2:$P$98,3,FALSE))</f>
        <v/>
      </c>
      <c r="U424" s="17" t="str">
        <f>IF(ISERROR(VLOOKUP(B:B,'Shared Sites 2-18'!$A$2:$P$98,4,FALSE)),"",VLOOKUP(B:B,'Shared Sites 2-18'!$A$2:$P$98,4,FALSE))</f>
        <v/>
      </c>
      <c r="V424" s="17" t="str">
        <f>IF(ISERROR(VLOOKUP(B:B,'Shared Sites 2-18'!$A$2:$P$98,5,FALSE)),"",VLOOKUP(B:B,'Shared Sites 2-18'!$A$2:$P$98,5,FALSE))</f>
        <v/>
      </c>
      <c r="W424" s="17" t="str">
        <f>IF(ISERROR(VLOOKUP(B:B,'Shared Sites 2-18'!$A$2:$P$98,15,FALSE)),"",VLOOKUP(B:B,'Shared Sites 2-18'!$A$2:$P$98,15,FALSE))</f>
        <v/>
      </c>
      <c r="Y424" s="17" t="str">
        <f t="shared" si="9"/>
        <v>6034</v>
      </c>
      <c r="Z424" s="17">
        <v>6034</v>
      </c>
      <c r="AA424" s="402"/>
      <c r="AB424" s="420"/>
    </row>
    <row r="425" spans="1:28" ht="14.65" customHeight="1" x14ac:dyDescent="0.25">
      <c r="A425" s="16">
        <v>6870</v>
      </c>
      <c r="B425" s="16" t="s">
        <v>707</v>
      </c>
      <c r="C425" s="16" t="s">
        <v>1600</v>
      </c>
      <c r="D425" s="16" t="s">
        <v>90</v>
      </c>
      <c r="E425" s="16" t="s">
        <v>91</v>
      </c>
      <c r="F425" s="17" t="s">
        <v>46</v>
      </c>
      <c r="G425" s="17" t="s">
        <v>46</v>
      </c>
      <c r="H425" s="17" t="s">
        <v>48</v>
      </c>
      <c r="I425" s="17" t="s">
        <v>48</v>
      </c>
      <c r="J425" s="17">
        <v>0</v>
      </c>
      <c r="K425" s="17">
        <v>0</v>
      </c>
      <c r="L425" s="17">
        <v>0</v>
      </c>
      <c r="M425" s="17">
        <v>0</v>
      </c>
      <c r="N425" s="17">
        <v>0</v>
      </c>
      <c r="O425" s="17">
        <v>0</v>
      </c>
      <c r="P425" s="23">
        <v>477</v>
      </c>
      <c r="Q425" s="23">
        <v>477</v>
      </c>
      <c r="R425" s="23">
        <v>477</v>
      </c>
      <c r="S425" s="17" t="s">
        <v>19</v>
      </c>
      <c r="T425" s="17" t="str">
        <f>IF(ISERROR(VLOOKUP(B:B,'Shared Sites 2-18'!$A$2:$P$98,3,FALSE)),"",VLOOKUP(B:B,'Shared Sites 2-18'!$A$2:$P$98,3,FALSE))</f>
        <v/>
      </c>
      <c r="U425" s="17" t="str">
        <f>IF(ISERROR(VLOOKUP(B:B,'Shared Sites 2-18'!$A$2:$P$98,4,FALSE)),"",VLOOKUP(B:B,'Shared Sites 2-18'!$A$2:$P$98,4,FALSE))</f>
        <v/>
      </c>
      <c r="V425" s="17" t="str">
        <f>IF(ISERROR(VLOOKUP(B:B,'Shared Sites 2-18'!$A$2:$P$98,5,FALSE)),"",VLOOKUP(B:B,'Shared Sites 2-18'!$A$2:$P$98,5,FALSE))</f>
        <v/>
      </c>
      <c r="W425" s="17" t="str">
        <f>IF(ISERROR(VLOOKUP(B:B,'Shared Sites 2-18'!$A$2:$P$98,15,FALSE)),"",VLOOKUP(B:B,'Shared Sites 2-18'!$A$2:$P$98,15,FALSE))</f>
        <v/>
      </c>
      <c r="Y425" s="17" t="str">
        <f t="shared" si="9"/>
        <v>6034</v>
      </c>
      <c r="Z425" s="17">
        <v>6034</v>
      </c>
      <c r="AA425" s="402"/>
      <c r="AB425" s="420"/>
    </row>
    <row r="426" spans="1:28" ht="14.65" customHeight="1" x14ac:dyDescent="0.25">
      <c r="A426" s="16">
        <v>6872</v>
      </c>
      <c r="B426" s="16" t="s">
        <v>708</v>
      </c>
      <c r="C426" s="16" t="s">
        <v>709</v>
      </c>
      <c r="D426" s="16" t="s">
        <v>55</v>
      </c>
      <c r="E426" s="16" t="s">
        <v>50</v>
      </c>
      <c r="F426" s="17" t="s">
        <v>46</v>
      </c>
      <c r="G426" s="17" t="s">
        <v>46</v>
      </c>
      <c r="H426" s="17" t="s">
        <v>48</v>
      </c>
      <c r="I426" s="17" t="s">
        <v>48</v>
      </c>
      <c r="J426" s="17">
        <v>27</v>
      </c>
      <c r="K426" s="17">
        <v>0</v>
      </c>
      <c r="L426" s="17">
        <v>0</v>
      </c>
      <c r="M426" s="17">
        <v>0</v>
      </c>
      <c r="N426" s="17">
        <v>47</v>
      </c>
      <c r="O426" s="17">
        <v>0</v>
      </c>
      <c r="P426" s="23">
        <v>803</v>
      </c>
      <c r="Q426" s="23">
        <v>830</v>
      </c>
      <c r="R426" s="23">
        <v>877</v>
      </c>
      <c r="S426" s="17" t="s">
        <v>19</v>
      </c>
      <c r="T426" s="17" t="str">
        <f>IF(ISERROR(VLOOKUP(B:B,'Shared Sites 2-18'!$A$2:$P$98,3,FALSE)),"",VLOOKUP(B:B,'Shared Sites 2-18'!$A$2:$P$98,3,FALSE))</f>
        <v/>
      </c>
      <c r="U426" s="17" t="str">
        <f>IF(ISERROR(VLOOKUP(B:B,'Shared Sites 2-18'!$A$2:$P$98,4,FALSE)),"",VLOOKUP(B:B,'Shared Sites 2-18'!$A$2:$P$98,4,FALSE))</f>
        <v/>
      </c>
      <c r="V426" s="17" t="str">
        <f>IF(ISERROR(VLOOKUP(B:B,'Shared Sites 2-18'!$A$2:$P$98,5,FALSE)),"",VLOOKUP(B:B,'Shared Sites 2-18'!$A$2:$P$98,5,FALSE))</f>
        <v/>
      </c>
      <c r="W426" s="17" t="str">
        <f>IF(ISERROR(VLOOKUP(B:B,'Shared Sites 2-18'!$A$2:$P$98,15,FALSE)),"",VLOOKUP(B:B,'Shared Sites 2-18'!$A$2:$P$98,15,FALSE))</f>
        <v/>
      </c>
      <c r="Y426" s="17" t="str">
        <f t="shared" si="9"/>
        <v>6034</v>
      </c>
      <c r="Z426" s="17">
        <v>6034</v>
      </c>
      <c r="AA426" s="402"/>
      <c r="AB426" s="420"/>
    </row>
    <row r="427" spans="1:28" ht="14.65" customHeight="1" x14ac:dyDescent="0.25">
      <c r="A427" s="16">
        <v>6873</v>
      </c>
      <c r="B427" s="16" t="s">
        <v>710</v>
      </c>
      <c r="C427" s="16" t="s">
        <v>711</v>
      </c>
      <c r="D427" s="16" t="s">
        <v>55</v>
      </c>
      <c r="E427" s="16" t="s">
        <v>50</v>
      </c>
      <c r="F427" s="17" t="s">
        <v>46</v>
      </c>
      <c r="G427" s="17" t="s">
        <v>46</v>
      </c>
      <c r="H427" s="17" t="s">
        <v>52</v>
      </c>
      <c r="I427" s="17" t="s">
        <v>52</v>
      </c>
      <c r="J427" s="17">
        <v>28</v>
      </c>
      <c r="K427" s="17">
        <v>0</v>
      </c>
      <c r="L427" s="17">
        <v>0</v>
      </c>
      <c r="M427" s="17">
        <v>0</v>
      </c>
      <c r="N427" s="17">
        <v>0</v>
      </c>
      <c r="O427" s="17">
        <v>0</v>
      </c>
      <c r="P427" s="23">
        <v>495</v>
      </c>
      <c r="Q427" s="23">
        <v>523</v>
      </c>
      <c r="R427" s="23">
        <v>523</v>
      </c>
      <c r="S427" s="17" t="s">
        <v>19</v>
      </c>
      <c r="T427" s="17" t="str">
        <f>IF(ISERROR(VLOOKUP(B:B,'Shared Sites 2-18'!$A$2:$P$98,3,FALSE)),"",VLOOKUP(B:B,'Shared Sites 2-18'!$A$2:$P$98,3,FALSE))</f>
        <v/>
      </c>
      <c r="U427" s="17" t="str">
        <f>IF(ISERROR(VLOOKUP(B:B,'Shared Sites 2-18'!$A$2:$P$98,4,FALSE)),"",VLOOKUP(B:B,'Shared Sites 2-18'!$A$2:$P$98,4,FALSE))</f>
        <v/>
      </c>
      <c r="V427" s="17" t="str">
        <f>IF(ISERROR(VLOOKUP(B:B,'Shared Sites 2-18'!$A$2:$P$98,5,FALSE)),"",VLOOKUP(B:B,'Shared Sites 2-18'!$A$2:$P$98,5,FALSE))</f>
        <v/>
      </c>
      <c r="W427" s="17" t="str">
        <f>IF(ISERROR(VLOOKUP(B:B,'Shared Sites 2-18'!$A$2:$P$98,15,FALSE)),"",VLOOKUP(B:B,'Shared Sites 2-18'!$A$2:$P$98,15,FALSE))</f>
        <v/>
      </c>
      <c r="Y427" s="17" t="str">
        <f t="shared" si="9"/>
        <v>6034</v>
      </c>
      <c r="Z427" s="17">
        <v>6034</v>
      </c>
      <c r="AA427" s="402"/>
      <c r="AB427" s="420"/>
    </row>
    <row r="428" spans="1:28" ht="14.65" customHeight="1" x14ac:dyDescent="0.25">
      <c r="A428" s="16">
        <v>6875</v>
      </c>
      <c r="B428" s="16" t="s">
        <v>712</v>
      </c>
      <c r="C428" s="16" t="s">
        <v>713</v>
      </c>
      <c r="D428" s="16" t="s">
        <v>55</v>
      </c>
      <c r="E428" s="16" t="s">
        <v>50</v>
      </c>
      <c r="F428" s="17" t="s">
        <v>46</v>
      </c>
      <c r="G428" s="17" t="s">
        <v>46</v>
      </c>
      <c r="H428" s="17" t="s">
        <v>52</v>
      </c>
      <c r="I428" s="17" t="s">
        <v>52</v>
      </c>
      <c r="J428" s="17">
        <v>53</v>
      </c>
      <c r="K428" s="17">
        <v>0</v>
      </c>
      <c r="L428" s="17">
        <v>0</v>
      </c>
      <c r="M428" s="17">
        <v>13</v>
      </c>
      <c r="N428" s="17">
        <v>48</v>
      </c>
      <c r="O428" s="17">
        <v>24</v>
      </c>
      <c r="P428" s="23">
        <v>814</v>
      </c>
      <c r="Q428" s="23">
        <v>867</v>
      </c>
      <c r="R428" s="23">
        <v>952</v>
      </c>
      <c r="S428" s="17" t="s">
        <v>19</v>
      </c>
      <c r="T428" s="17" t="str">
        <f>IF(ISERROR(VLOOKUP(B:B,'Shared Sites 2-18'!$A$2:$P$98,3,FALSE)),"",VLOOKUP(B:B,'Shared Sites 2-18'!$A$2:$P$98,3,FALSE))</f>
        <v/>
      </c>
      <c r="U428" s="17" t="str">
        <f>IF(ISERROR(VLOOKUP(B:B,'Shared Sites 2-18'!$A$2:$P$98,4,FALSE)),"",VLOOKUP(B:B,'Shared Sites 2-18'!$A$2:$P$98,4,FALSE))</f>
        <v/>
      </c>
      <c r="V428" s="17" t="str">
        <f>IF(ISERROR(VLOOKUP(B:B,'Shared Sites 2-18'!$A$2:$P$98,5,FALSE)),"",VLOOKUP(B:B,'Shared Sites 2-18'!$A$2:$P$98,5,FALSE))</f>
        <v/>
      </c>
      <c r="W428" s="17" t="str">
        <f>IF(ISERROR(VLOOKUP(B:B,'Shared Sites 2-18'!$A$2:$P$98,15,FALSE)),"",VLOOKUP(B:B,'Shared Sites 2-18'!$A$2:$P$98,15,FALSE))</f>
        <v/>
      </c>
      <c r="Y428" s="17" t="str">
        <f t="shared" ref="Y428:Y459" si="10">IF(S428="Elem","6034",IF(S428="Middle","9654",IF(S428="Senior","12068","")))</f>
        <v>6034</v>
      </c>
      <c r="Z428" s="17">
        <v>6034</v>
      </c>
      <c r="AA428" s="402"/>
      <c r="AB428" s="420"/>
    </row>
    <row r="429" spans="1:28" ht="14.65" customHeight="1" x14ac:dyDescent="0.25">
      <c r="A429" s="16">
        <v>6878</v>
      </c>
      <c r="B429" s="16" t="s">
        <v>714</v>
      </c>
      <c r="C429" s="16" t="s">
        <v>715</v>
      </c>
      <c r="D429" s="16" t="s">
        <v>55</v>
      </c>
      <c r="E429" s="16" t="s">
        <v>50</v>
      </c>
      <c r="F429" s="17" t="s">
        <v>46</v>
      </c>
      <c r="G429" s="17" t="s">
        <v>46</v>
      </c>
      <c r="H429" s="17" t="s">
        <v>52</v>
      </c>
      <c r="I429" s="17" t="s">
        <v>52</v>
      </c>
      <c r="J429" s="17">
        <v>41</v>
      </c>
      <c r="K429" s="17">
        <v>0</v>
      </c>
      <c r="L429" s="17">
        <v>0</v>
      </c>
      <c r="M429" s="17">
        <v>7</v>
      </c>
      <c r="N429" s="17">
        <v>0</v>
      </c>
      <c r="O429" s="17">
        <v>44</v>
      </c>
      <c r="P429" s="23">
        <v>756</v>
      </c>
      <c r="Q429" s="23">
        <v>797</v>
      </c>
      <c r="R429" s="23">
        <v>848</v>
      </c>
      <c r="S429" s="17" t="s">
        <v>19</v>
      </c>
      <c r="T429" s="17" t="str">
        <f>IF(ISERROR(VLOOKUP(B:B,'Shared Sites 2-18'!$A$2:$P$98,3,FALSE)),"",VLOOKUP(B:B,'Shared Sites 2-18'!$A$2:$P$98,3,FALSE))</f>
        <v/>
      </c>
      <c r="U429" s="17" t="str">
        <f>IF(ISERROR(VLOOKUP(B:B,'Shared Sites 2-18'!$A$2:$P$98,4,FALSE)),"",VLOOKUP(B:B,'Shared Sites 2-18'!$A$2:$P$98,4,FALSE))</f>
        <v/>
      </c>
      <c r="V429" s="17" t="str">
        <f>IF(ISERROR(VLOOKUP(B:B,'Shared Sites 2-18'!$A$2:$P$98,5,FALSE)),"",VLOOKUP(B:B,'Shared Sites 2-18'!$A$2:$P$98,5,FALSE))</f>
        <v/>
      </c>
      <c r="W429" s="17" t="str">
        <f>IF(ISERROR(VLOOKUP(B:B,'Shared Sites 2-18'!$A$2:$P$98,15,FALSE)),"",VLOOKUP(B:B,'Shared Sites 2-18'!$A$2:$P$98,15,FALSE))</f>
        <v/>
      </c>
      <c r="Y429" s="17" t="str">
        <f t="shared" si="10"/>
        <v>6034</v>
      </c>
      <c r="Z429" s="17">
        <v>6034</v>
      </c>
      <c r="AA429" s="402"/>
      <c r="AB429" s="420"/>
    </row>
    <row r="430" spans="1:28" ht="14.65" customHeight="1" x14ac:dyDescent="0.25">
      <c r="A430" s="16">
        <v>6880</v>
      </c>
      <c r="B430" s="16" t="s">
        <v>716</v>
      </c>
      <c r="C430" s="16" t="s">
        <v>717</v>
      </c>
      <c r="D430" s="16" t="s">
        <v>55</v>
      </c>
      <c r="E430" s="16" t="s">
        <v>50</v>
      </c>
      <c r="F430" s="17" t="s">
        <v>46</v>
      </c>
      <c r="G430" s="17" t="s">
        <v>46</v>
      </c>
      <c r="H430" s="17" t="s">
        <v>52</v>
      </c>
      <c r="I430" s="17" t="s">
        <v>52</v>
      </c>
      <c r="J430" s="17">
        <v>34</v>
      </c>
      <c r="K430" s="17">
        <v>0</v>
      </c>
      <c r="L430" s="17">
        <v>0</v>
      </c>
      <c r="M430" s="17">
        <v>0</v>
      </c>
      <c r="N430" s="17">
        <v>0</v>
      </c>
      <c r="O430" s="17">
        <v>23</v>
      </c>
      <c r="P430" s="23">
        <v>636</v>
      </c>
      <c r="Q430" s="23">
        <v>670</v>
      </c>
      <c r="R430" s="23">
        <v>693</v>
      </c>
      <c r="S430" s="17" t="s">
        <v>19</v>
      </c>
      <c r="T430" s="17" t="str">
        <f>IF(ISERROR(VLOOKUP(B:B,'Shared Sites 2-18'!$A$2:$P$98,3,FALSE)),"",VLOOKUP(B:B,'Shared Sites 2-18'!$A$2:$P$98,3,FALSE))</f>
        <v/>
      </c>
      <c r="U430" s="17" t="str">
        <f>IF(ISERROR(VLOOKUP(B:B,'Shared Sites 2-18'!$A$2:$P$98,4,FALSE)),"",VLOOKUP(B:B,'Shared Sites 2-18'!$A$2:$P$98,4,FALSE))</f>
        <v/>
      </c>
      <c r="V430" s="17" t="str">
        <f>IF(ISERROR(VLOOKUP(B:B,'Shared Sites 2-18'!$A$2:$P$98,5,FALSE)),"",VLOOKUP(B:B,'Shared Sites 2-18'!$A$2:$P$98,5,FALSE))</f>
        <v/>
      </c>
      <c r="W430" s="17" t="str">
        <f>IF(ISERROR(VLOOKUP(B:B,'Shared Sites 2-18'!$A$2:$P$98,15,FALSE)),"",VLOOKUP(B:B,'Shared Sites 2-18'!$A$2:$P$98,15,FALSE))</f>
        <v/>
      </c>
      <c r="Y430" s="17" t="str">
        <f t="shared" si="10"/>
        <v>6034</v>
      </c>
      <c r="Z430" s="17">
        <v>6034</v>
      </c>
      <c r="AA430" s="402"/>
      <c r="AB430" s="420"/>
    </row>
    <row r="431" spans="1:28" ht="14.65" customHeight="1" x14ac:dyDescent="0.25">
      <c r="A431" s="16">
        <v>6884</v>
      </c>
      <c r="B431" s="16" t="s">
        <v>718</v>
      </c>
      <c r="C431" s="16" t="s">
        <v>719</v>
      </c>
      <c r="D431" s="16" t="s">
        <v>55</v>
      </c>
      <c r="E431" s="16" t="s">
        <v>50</v>
      </c>
      <c r="F431" s="17" t="s">
        <v>46</v>
      </c>
      <c r="G431" s="17" t="s">
        <v>46</v>
      </c>
      <c r="H431" s="17" t="s">
        <v>52</v>
      </c>
      <c r="I431" s="17" t="s">
        <v>52</v>
      </c>
      <c r="J431" s="17">
        <v>21</v>
      </c>
      <c r="K431" s="17">
        <v>0</v>
      </c>
      <c r="L431" s="17">
        <v>0</v>
      </c>
      <c r="M431" s="17">
        <v>9</v>
      </c>
      <c r="N431" s="17">
        <v>0</v>
      </c>
      <c r="O431" s="17">
        <v>21</v>
      </c>
      <c r="P431" s="23">
        <v>560</v>
      </c>
      <c r="Q431" s="23">
        <v>581</v>
      </c>
      <c r="R431" s="23">
        <v>611</v>
      </c>
      <c r="S431" s="17" t="s">
        <v>19</v>
      </c>
      <c r="T431" s="17" t="str">
        <f>IF(ISERROR(VLOOKUP(B:B,'Shared Sites 2-18'!$A$2:$P$98,3,FALSE)),"",VLOOKUP(B:B,'Shared Sites 2-18'!$A$2:$P$98,3,FALSE))</f>
        <v/>
      </c>
      <c r="U431" s="17" t="str">
        <f>IF(ISERROR(VLOOKUP(B:B,'Shared Sites 2-18'!$A$2:$P$98,4,FALSE)),"",VLOOKUP(B:B,'Shared Sites 2-18'!$A$2:$P$98,4,FALSE))</f>
        <v/>
      </c>
      <c r="V431" s="17" t="str">
        <f>IF(ISERROR(VLOOKUP(B:B,'Shared Sites 2-18'!$A$2:$P$98,5,FALSE)),"",VLOOKUP(B:B,'Shared Sites 2-18'!$A$2:$P$98,5,FALSE))</f>
        <v/>
      </c>
      <c r="W431" s="17" t="str">
        <f>IF(ISERROR(VLOOKUP(B:B,'Shared Sites 2-18'!$A$2:$P$98,15,FALSE)),"",VLOOKUP(B:B,'Shared Sites 2-18'!$A$2:$P$98,15,FALSE))</f>
        <v/>
      </c>
      <c r="Y431" s="17" t="str">
        <f t="shared" si="10"/>
        <v>6034</v>
      </c>
      <c r="Z431" s="17">
        <v>6034</v>
      </c>
      <c r="AA431" s="402"/>
      <c r="AB431" s="420"/>
    </row>
    <row r="432" spans="1:28" ht="14.65" customHeight="1" x14ac:dyDescent="0.25">
      <c r="A432" s="16">
        <v>6886</v>
      </c>
      <c r="B432" s="16" t="s">
        <v>720</v>
      </c>
      <c r="C432" s="16" t="s">
        <v>721</v>
      </c>
      <c r="D432" s="16" t="s">
        <v>55</v>
      </c>
      <c r="E432" s="16" t="s">
        <v>50</v>
      </c>
      <c r="F432" s="17" t="s">
        <v>46</v>
      </c>
      <c r="G432" s="17" t="s">
        <v>46</v>
      </c>
      <c r="H432" s="17" t="s">
        <v>48</v>
      </c>
      <c r="I432" s="17" t="s">
        <v>48</v>
      </c>
      <c r="J432" s="17">
        <v>36</v>
      </c>
      <c r="K432" s="17">
        <v>0</v>
      </c>
      <c r="L432" s="17">
        <v>0</v>
      </c>
      <c r="M432" s="17">
        <v>10</v>
      </c>
      <c r="N432" s="17">
        <v>0</v>
      </c>
      <c r="O432" s="17">
        <v>24</v>
      </c>
      <c r="P432" s="23">
        <v>678</v>
      </c>
      <c r="Q432" s="23">
        <v>714</v>
      </c>
      <c r="R432" s="23">
        <v>748</v>
      </c>
      <c r="S432" s="17" t="s">
        <v>19</v>
      </c>
      <c r="T432" s="17" t="str">
        <f>IF(ISERROR(VLOOKUP(B:B,'Shared Sites 2-18'!$A$2:$P$98,3,FALSE)),"",VLOOKUP(B:B,'Shared Sites 2-18'!$A$2:$P$98,3,FALSE))</f>
        <v/>
      </c>
      <c r="U432" s="17" t="str">
        <f>IF(ISERROR(VLOOKUP(B:B,'Shared Sites 2-18'!$A$2:$P$98,4,FALSE)),"",VLOOKUP(B:B,'Shared Sites 2-18'!$A$2:$P$98,4,FALSE))</f>
        <v/>
      </c>
      <c r="V432" s="17" t="str">
        <f>IF(ISERROR(VLOOKUP(B:B,'Shared Sites 2-18'!$A$2:$P$98,5,FALSE)),"",VLOOKUP(B:B,'Shared Sites 2-18'!$A$2:$P$98,5,FALSE))</f>
        <v/>
      </c>
      <c r="W432" s="17" t="str">
        <f>IF(ISERROR(VLOOKUP(B:B,'Shared Sites 2-18'!$A$2:$P$98,15,FALSE)),"",VLOOKUP(B:B,'Shared Sites 2-18'!$A$2:$P$98,15,FALSE))</f>
        <v/>
      </c>
      <c r="Y432" s="17" t="str">
        <f t="shared" si="10"/>
        <v>6034</v>
      </c>
      <c r="Z432" s="17">
        <v>6034</v>
      </c>
      <c r="AA432" s="402"/>
      <c r="AB432" s="420"/>
    </row>
    <row r="433" spans="1:28" ht="14.65" customHeight="1" x14ac:dyDescent="0.25">
      <c r="A433" s="16">
        <v>6890</v>
      </c>
      <c r="B433" s="16" t="s">
        <v>722</v>
      </c>
      <c r="C433" s="16" t="s">
        <v>1601</v>
      </c>
      <c r="D433" s="16" t="s">
        <v>55</v>
      </c>
      <c r="E433" s="16" t="s">
        <v>50</v>
      </c>
      <c r="F433" s="17" t="s">
        <v>46</v>
      </c>
      <c r="G433" s="17" t="s">
        <v>46</v>
      </c>
      <c r="H433" s="17" t="s">
        <v>47</v>
      </c>
      <c r="I433" s="17" t="s">
        <v>47</v>
      </c>
      <c r="J433" s="17">
        <v>21</v>
      </c>
      <c r="K433" s="17">
        <v>0</v>
      </c>
      <c r="L433" s="17">
        <v>0</v>
      </c>
      <c r="M433" s="17">
        <v>4</v>
      </c>
      <c r="N433" s="17">
        <v>45</v>
      </c>
      <c r="O433" s="17">
        <v>20</v>
      </c>
      <c r="P433" s="23">
        <v>339</v>
      </c>
      <c r="Q433" s="23">
        <v>360</v>
      </c>
      <c r="R433" s="23">
        <v>429</v>
      </c>
      <c r="S433" s="17" t="s">
        <v>19</v>
      </c>
      <c r="T433" s="17" t="str">
        <f>IF(ISERROR(VLOOKUP(B:B,'Shared Sites 2-18'!$A$2:$P$98,3,FALSE)),"",VLOOKUP(B:B,'Shared Sites 2-18'!$A$2:$P$98,3,FALSE))</f>
        <v/>
      </c>
      <c r="U433" s="17" t="str">
        <f>IF(ISERROR(VLOOKUP(B:B,'Shared Sites 2-18'!$A$2:$P$98,4,FALSE)),"",VLOOKUP(B:B,'Shared Sites 2-18'!$A$2:$P$98,4,FALSE))</f>
        <v/>
      </c>
      <c r="V433" s="17" t="str">
        <f>IF(ISERROR(VLOOKUP(B:B,'Shared Sites 2-18'!$A$2:$P$98,5,FALSE)),"",VLOOKUP(B:B,'Shared Sites 2-18'!$A$2:$P$98,5,FALSE))</f>
        <v/>
      </c>
      <c r="W433" s="17" t="str">
        <f>IF(ISERROR(VLOOKUP(B:B,'Shared Sites 2-18'!$A$2:$P$98,15,FALSE)),"",VLOOKUP(B:B,'Shared Sites 2-18'!$A$2:$P$98,15,FALSE))</f>
        <v/>
      </c>
      <c r="Y433" s="17" t="str">
        <f t="shared" si="10"/>
        <v>6034</v>
      </c>
      <c r="Z433" s="17">
        <v>6034</v>
      </c>
      <c r="AA433" s="402"/>
      <c r="AB433" s="420"/>
    </row>
    <row r="434" spans="1:28" ht="14.65" customHeight="1" x14ac:dyDescent="0.25">
      <c r="A434" s="16">
        <v>6904</v>
      </c>
      <c r="B434" s="16" t="s">
        <v>723</v>
      </c>
      <c r="C434" s="16" t="s">
        <v>1602</v>
      </c>
      <c r="D434" s="16" t="s">
        <v>55</v>
      </c>
      <c r="E434" s="16" t="s">
        <v>50</v>
      </c>
      <c r="F434" s="17" t="s">
        <v>46</v>
      </c>
      <c r="G434" s="17" t="s">
        <v>46</v>
      </c>
      <c r="H434" s="17" t="s">
        <v>52</v>
      </c>
      <c r="I434" s="17" t="s">
        <v>52</v>
      </c>
      <c r="J434" s="17">
        <v>0</v>
      </c>
      <c r="K434" s="17">
        <v>0</v>
      </c>
      <c r="L434" s="17">
        <v>0</v>
      </c>
      <c r="M434" s="17">
        <v>0</v>
      </c>
      <c r="N434" s="17">
        <v>0</v>
      </c>
      <c r="O434" s="17">
        <v>0</v>
      </c>
      <c r="P434" s="23">
        <v>530</v>
      </c>
      <c r="Q434" s="23">
        <v>530</v>
      </c>
      <c r="R434" s="23">
        <v>530</v>
      </c>
      <c r="S434" s="17" t="s">
        <v>19</v>
      </c>
      <c r="T434" s="17" t="str">
        <f>IF(ISERROR(VLOOKUP(B:B,'Shared Sites 2-18'!$A$2:$P$98,3,FALSE)),"",VLOOKUP(B:B,'Shared Sites 2-18'!$A$2:$P$98,3,FALSE))</f>
        <v/>
      </c>
      <c r="U434" s="17" t="str">
        <f>IF(ISERROR(VLOOKUP(B:B,'Shared Sites 2-18'!$A$2:$P$98,4,FALSE)),"",VLOOKUP(B:B,'Shared Sites 2-18'!$A$2:$P$98,4,FALSE))</f>
        <v/>
      </c>
      <c r="V434" s="17" t="str">
        <f>IF(ISERROR(VLOOKUP(B:B,'Shared Sites 2-18'!$A$2:$P$98,5,FALSE)),"",VLOOKUP(B:B,'Shared Sites 2-18'!$A$2:$P$98,5,FALSE))</f>
        <v/>
      </c>
      <c r="W434" s="17" t="str">
        <f>IF(ISERROR(VLOOKUP(B:B,'Shared Sites 2-18'!$A$2:$P$98,15,FALSE)),"",VLOOKUP(B:B,'Shared Sites 2-18'!$A$2:$P$98,15,FALSE))</f>
        <v/>
      </c>
      <c r="Y434" s="17" t="str">
        <f t="shared" si="10"/>
        <v>6034</v>
      </c>
      <c r="Z434" s="17">
        <v>6034</v>
      </c>
      <c r="AA434" s="402"/>
      <c r="AB434" s="420"/>
    </row>
    <row r="435" spans="1:28" ht="14.65" customHeight="1" x14ac:dyDescent="0.25">
      <c r="A435" s="16">
        <v>6905</v>
      </c>
      <c r="B435" s="16" t="s">
        <v>724</v>
      </c>
      <c r="C435" s="16" t="s">
        <v>1603</v>
      </c>
      <c r="D435" s="16" t="s">
        <v>141</v>
      </c>
      <c r="E435" s="16" t="s">
        <v>50</v>
      </c>
      <c r="F435" s="17" t="s">
        <v>46</v>
      </c>
      <c r="G435" s="17" t="s">
        <v>46</v>
      </c>
      <c r="H435" s="17" t="s">
        <v>52</v>
      </c>
      <c r="I435" s="17" t="s">
        <v>52</v>
      </c>
      <c r="J435" s="17">
        <v>0</v>
      </c>
      <c r="K435" s="17">
        <v>0</v>
      </c>
      <c r="L435" s="17">
        <v>0</v>
      </c>
      <c r="M435" s="17">
        <v>9</v>
      </c>
      <c r="N435" s="17">
        <v>31</v>
      </c>
      <c r="O435" s="17">
        <v>45</v>
      </c>
      <c r="P435" s="23">
        <v>142</v>
      </c>
      <c r="Q435" s="23">
        <v>142</v>
      </c>
      <c r="R435" s="23">
        <v>227</v>
      </c>
      <c r="S435" s="17" t="s">
        <v>19</v>
      </c>
      <c r="T435" s="17" t="str">
        <f>IF(ISERROR(VLOOKUP(B:B,'Shared Sites 2-18'!$A$2:$P$98,3,FALSE)),"",VLOOKUP(B:B,'Shared Sites 2-18'!$A$2:$P$98,3,FALSE))</f>
        <v/>
      </c>
      <c r="U435" s="17" t="str">
        <f>IF(ISERROR(VLOOKUP(B:B,'Shared Sites 2-18'!$A$2:$P$98,4,FALSE)),"",VLOOKUP(B:B,'Shared Sites 2-18'!$A$2:$P$98,4,FALSE))</f>
        <v/>
      </c>
      <c r="V435" s="17" t="str">
        <f>IF(ISERROR(VLOOKUP(B:B,'Shared Sites 2-18'!$A$2:$P$98,5,FALSE)),"",VLOOKUP(B:B,'Shared Sites 2-18'!$A$2:$P$98,5,FALSE))</f>
        <v/>
      </c>
      <c r="W435" s="17" t="str">
        <f>IF(ISERROR(VLOOKUP(B:B,'Shared Sites 2-18'!$A$2:$P$98,15,FALSE)),"",VLOOKUP(B:B,'Shared Sites 2-18'!$A$2:$P$98,15,FALSE))</f>
        <v/>
      </c>
      <c r="Y435" s="17" t="str">
        <f t="shared" si="10"/>
        <v>6034</v>
      </c>
      <c r="Z435" s="17">
        <v>6034</v>
      </c>
      <c r="AA435" s="402"/>
      <c r="AB435" s="420"/>
    </row>
    <row r="436" spans="1:28" ht="14.65" customHeight="1" x14ac:dyDescent="0.25">
      <c r="A436" s="16">
        <v>6918</v>
      </c>
      <c r="B436" s="16" t="s">
        <v>725</v>
      </c>
      <c r="C436" s="16" t="s">
        <v>1604</v>
      </c>
      <c r="D436" s="16" t="s">
        <v>55</v>
      </c>
      <c r="E436" s="16" t="s">
        <v>50</v>
      </c>
      <c r="F436" s="17" t="s">
        <v>46</v>
      </c>
      <c r="G436" s="17" t="s">
        <v>46</v>
      </c>
      <c r="H436" s="17" t="s">
        <v>52</v>
      </c>
      <c r="I436" s="17" t="s">
        <v>52</v>
      </c>
      <c r="J436" s="17">
        <v>38</v>
      </c>
      <c r="K436" s="17">
        <v>0</v>
      </c>
      <c r="L436" s="17">
        <v>0</v>
      </c>
      <c r="M436" s="17">
        <v>0</v>
      </c>
      <c r="N436" s="17">
        <v>0</v>
      </c>
      <c r="O436" s="17">
        <v>23</v>
      </c>
      <c r="P436" s="23">
        <v>468</v>
      </c>
      <c r="Q436" s="23">
        <v>506</v>
      </c>
      <c r="R436" s="23">
        <v>529</v>
      </c>
      <c r="S436" s="17" t="s">
        <v>19</v>
      </c>
      <c r="T436" s="17" t="str">
        <f>IF(ISERROR(VLOOKUP(B:B,'Shared Sites 2-18'!$A$2:$P$98,3,FALSE)),"",VLOOKUP(B:B,'Shared Sites 2-18'!$A$2:$P$98,3,FALSE))</f>
        <v/>
      </c>
      <c r="U436" s="17" t="str">
        <f>IF(ISERROR(VLOOKUP(B:B,'Shared Sites 2-18'!$A$2:$P$98,4,FALSE)),"",VLOOKUP(B:B,'Shared Sites 2-18'!$A$2:$P$98,4,FALSE))</f>
        <v/>
      </c>
      <c r="V436" s="17" t="str">
        <f>IF(ISERROR(VLOOKUP(B:B,'Shared Sites 2-18'!$A$2:$P$98,5,FALSE)),"",VLOOKUP(B:B,'Shared Sites 2-18'!$A$2:$P$98,5,FALSE))</f>
        <v/>
      </c>
      <c r="W436" s="17" t="str">
        <f>IF(ISERROR(VLOOKUP(B:B,'Shared Sites 2-18'!$A$2:$P$98,15,FALSE)),"",VLOOKUP(B:B,'Shared Sites 2-18'!$A$2:$P$98,15,FALSE))</f>
        <v/>
      </c>
      <c r="Y436" s="17" t="str">
        <f t="shared" si="10"/>
        <v>6034</v>
      </c>
      <c r="Z436" s="17">
        <v>6034</v>
      </c>
      <c r="AA436" s="402"/>
      <c r="AB436" s="420"/>
    </row>
    <row r="437" spans="1:28" ht="14.65" customHeight="1" x14ac:dyDescent="0.25">
      <c r="A437" s="16">
        <v>6920</v>
      </c>
      <c r="B437" s="16" t="s">
        <v>726</v>
      </c>
      <c r="C437" s="16" t="s">
        <v>1605</v>
      </c>
      <c r="D437" s="16" t="s">
        <v>55</v>
      </c>
      <c r="E437" s="16" t="s">
        <v>50</v>
      </c>
      <c r="F437" s="17" t="s">
        <v>46</v>
      </c>
      <c r="G437" s="17" t="s">
        <v>46</v>
      </c>
      <c r="H437" s="17" t="s">
        <v>52</v>
      </c>
      <c r="I437" s="17" t="s">
        <v>52</v>
      </c>
      <c r="J437" s="17">
        <v>26</v>
      </c>
      <c r="K437" s="17">
        <v>0</v>
      </c>
      <c r="L437" s="17">
        <v>0</v>
      </c>
      <c r="M437" s="17">
        <v>0</v>
      </c>
      <c r="N437" s="17">
        <v>0</v>
      </c>
      <c r="O437" s="17">
        <v>24</v>
      </c>
      <c r="P437" s="23">
        <v>427</v>
      </c>
      <c r="Q437" s="23">
        <v>453</v>
      </c>
      <c r="R437" s="23">
        <v>477</v>
      </c>
      <c r="S437" s="17" t="s">
        <v>19</v>
      </c>
      <c r="T437" s="17" t="str">
        <f>IF(ISERROR(VLOOKUP(B:B,'Shared Sites 2-18'!$A$2:$P$98,3,FALSE)),"",VLOOKUP(B:B,'Shared Sites 2-18'!$A$2:$P$98,3,FALSE))</f>
        <v/>
      </c>
      <c r="U437" s="17" t="str">
        <f>IF(ISERROR(VLOOKUP(B:B,'Shared Sites 2-18'!$A$2:$P$98,4,FALSE)),"",VLOOKUP(B:B,'Shared Sites 2-18'!$A$2:$P$98,4,FALSE))</f>
        <v/>
      </c>
      <c r="V437" s="17" t="str">
        <f>IF(ISERROR(VLOOKUP(B:B,'Shared Sites 2-18'!$A$2:$P$98,5,FALSE)),"",VLOOKUP(B:B,'Shared Sites 2-18'!$A$2:$P$98,5,FALSE))</f>
        <v/>
      </c>
      <c r="W437" s="17" t="str">
        <f>IF(ISERROR(VLOOKUP(B:B,'Shared Sites 2-18'!$A$2:$P$98,15,FALSE)),"",VLOOKUP(B:B,'Shared Sites 2-18'!$A$2:$P$98,15,FALSE))</f>
        <v/>
      </c>
      <c r="Y437" s="17" t="str">
        <f t="shared" si="10"/>
        <v>6034</v>
      </c>
      <c r="Z437" s="17">
        <v>6034</v>
      </c>
      <c r="AA437" s="402"/>
      <c r="AB437" s="420"/>
    </row>
    <row r="438" spans="1:28" ht="14.65" customHeight="1" x14ac:dyDescent="0.25">
      <c r="A438" s="16">
        <v>6932</v>
      </c>
      <c r="B438" s="16" t="s">
        <v>727</v>
      </c>
      <c r="C438" s="16" t="s">
        <v>728</v>
      </c>
      <c r="D438" s="16" t="s">
        <v>55</v>
      </c>
      <c r="E438" s="16" t="s">
        <v>50</v>
      </c>
      <c r="F438" s="17" t="s">
        <v>46</v>
      </c>
      <c r="G438" s="17" t="s">
        <v>46</v>
      </c>
      <c r="H438" s="17" t="s">
        <v>51</v>
      </c>
      <c r="I438" s="17" t="s">
        <v>51</v>
      </c>
      <c r="J438" s="17">
        <v>17</v>
      </c>
      <c r="K438" s="17">
        <v>0</v>
      </c>
      <c r="L438" s="17">
        <v>0</v>
      </c>
      <c r="M438" s="17">
        <v>0</v>
      </c>
      <c r="N438" s="17">
        <v>0</v>
      </c>
      <c r="O438" s="17">
        <v>14</v>
      </c>
      <c r="P438" s="23">
        <v>234</v>
      </c>
      <c r="Q438" s="23">
        <v>251</v>
      </c>
      <c r="R438" s="23">
        <v>265</v>
      </c>
      <c r="S438" s="17" t="s">
        <v>19</v>
      </c>
      <c r="T438" s="17" t="str">
        <f>IF(ISERROR(VLOOKUP(B:B,'Shared Sites 2-18'!$A$2:$P$98,3,FALSE)),"",VLOOKUP(B:B,'Shared Sites 2-18'!$A$2:$P$98,3,FALSE))</f>
        <v/>
      </c>
      <c r="U438" s="17" t="str">
        <f>IF(ISERROR(VLOOKUP(B:B,'Shared Sites 2-18'!$A$2:$P$98,4,FALSE)),"",VLOOKUP(B:B,'Shared Sites 2-18'!$A$2:$P$98,4,FALSE))</f>
        <v/>
      </c>
      <c r="V438" s="17" t="str">
        <f>IF(ISERROR(VLOOKUP(B:B,'Shared Sites 2-18'!$A$2:$P$98,5,FALSE)),"",VLOOKUP(B:B,'Shared Sites 2-18'!$A$2:$P$98,5,FALSE))</f>
        <v/>
      </c>
      <c r="W438" s="17" t="str">
        <f>IF(ISERROR(VLOOKUP(B:B,'Shared Sites 2-18'!$A$2:$P$98,15,FALSE)),"",VLOOKUP(B:B,'Shared Sites 2-18'!$A$2:$P$98,15,FALSE))</f>
        <v/>
      </c>
      <c r="Y438" s="17" t="str">
        <f t="shared" si="10"/>
        <v>6034</v>
      </c>
      <c r="Z438" s="17">
        <v>6034</v>
      </c>
      <c r="AA438" s="402"/>
      <c r="AB438" s="420"/>
    </row>
    <row r="439" spans="1:28" ht="14.65" customHeight="1" x14ac:dyDescent="0.25">
      <c r="A439" s="16">
        <v>6945</v>
      </c>
      <c r="B439" s="16" t="s">
        <v>729</v>
      </c>
      <c r="C439" s="16" t="s">
        <v>1606</v>
      </c>
      <c r="D439" s="16" t="s">
        <v>90</v>
      </c>
      <c r="E439" s="16" t="s">
        <v>91</v>
      </c>
      <c r="F439" s="17" t="s">
        <v>46</v>
      </c>
      <c r="G439" s="17" t="s">
        <v>46</v>
      </c>
      <c r="H439" s="17" t="s">
        <v>49</v>
      </c>
      <c r="I439" s="17" t="s">
        <v>49</v>
      </c>
      <c r="J439" s="17">
        <v>21</v>
      </c>
      <c r="K439" s="17">
        <v>0</v>
      </c>
      <c r="L439" s="17">
        <v>0</v>
      </c>
      <c r="M439" s="17">
        <v>1</v>
      </c>
      <c r="N439" s="17">
        <v>39</v>
      </c>
      <c r="O439" s="17">
        <v>0</v>
      </c>
      <c r="P439" s="23">
        <v>277</v>
      </c>
      <c r="Q439" s="23">
        <v>298</v>
      </c>
      <c r="R439" s="23">
        <v>338</v>
      </c>
      <c r="S439" s="17" t="s">
        <v>19</v>
      </c>
      <c r="T439" s="17" t="str">
        <f>IF(ISERROR(VLOOKUP(B:B,'Shared Sites 2-18'!$A$2:$P$98,3,FALSE)),"",VLOOKUP(B:B,'Shared Sites 2-18'!$A$2:$P$98,3,FALSE))</f>
        <v/>
      </c>
      <c r="U439" s="17" t="str">
        <f>IF(ISERROR(VLOOKUP(B:B,'Shared Sites 2-18'!$A$2:$P$98,4,FALSE)),"",VLOOKUP(B:B,'Shared Sites 2-18'!$A$2:$P$98,4,FALSE))</f>
        <v/>
      </c>
      <c r="V439" s="17" t="str">
        <f>IF(ISERROR(VLOOKUP(B:B,'Shared Sites 2-18'!$A$2:$P$98,5,FALSE)),"",VLOOKUP(B:B,'Shared Sites 2-18'!$A$2:$P$98,5,FALSE))</f>
        <v/>
      </c>
      <c r="W439" s="17" t="str">
        <f>IF(ISERROR(VLOOKUP(B:B,'Shared Sites 2-18'!$A$2:$P$98,15,FALSE)),"",VLOOKUP(B:B,'Shared Sites 2-18'!$A$2:$P$98,15,FALSE))</f>
        <v/>
      </c>
      <c r="Y439" s="17" t="str">
        <f t="shared" si="10"/>
        <v>6034</v>
      </c>
      <c r="Z439" s="17">
        <v>6034</v>
      </c>
      <c r="AA439" s="402"/>
      <c r="AB439" s="420"/>
    </row>
    <row r="440" spans="1:28" ht="14.65" customHeight="1" x14ac:dyDescent="0.25">
      <c r="A440" s="16">
        <v>6952</v>
      </c>
      <c r="B440" s="16" t="s">
        <v>730</v>
      </c>
      <c r="C440" s="16" t="s">
        <v>1607</v>
      </c>
      <c r="D440" s="16" t="s">
        <v>55</v>
      </c>
      <c r="E440" s="16" t="s">
        <v>50</v>
      </c>
      <c r="F440" s="17" t="s">
        <v>46</v>
      </c>
      <c r="G440" s="17" t="s">
        <v>46</v>
      </c>
      <c r="H440" s="17" t="s">
        <v>51</v>
      </c>
      <c r="I440" s="17" t="s">
        <v>51</v>
      </c>
      <c r="J440" s="17">
        <v>33</v>
      </c>
      <c r="K440" s="17">
        <v>0</v>
      </c>
      <c r="L440" s="17">
        <v>0</v>
      </c>
      <c r="M440" s="17">
        <v>0</v>
      </c>
      <c r="N440" s="17">
        <v>22</v>
      </c>
      <c r="O440" s="17">
        <v>0</v>
      </c>
      <c r="P440" s="23">
        <v>237</v>
      </c>
      <c r="Q440" s="23">
        <v>270</v>
      </c>
      <c r="R440" s="23">
        <v>292</v>
      </c>
      <c r="S440" s="17" t="s">
        <v>19</v>
      </c>
      <c r="T440" s="17" t="str">
        <f>IF(ISERROR(VLOOKUP(B:B,'Shared Sites 2-18'!$A$2:$P$98,3,FALSE)),"",VLOOKUP(B:B,'Shared Sites 2-18'!$A$2:$P$98,3,FALSE))</f>
        <v/>
      </c>
      <c r="U440" s="17" t="str">
        <f>IF(ISERROR(VLOOKUP(B:B,'Shared Sites 2-18'!$A$2:$P$98,4,FALSE)),"",VLOOKUP(B:B,'Shared Sites 2-18'!$A$2:$P$98,4,FALSE))</f>
        <v/>
      </c>
      <c r="V440" s="17" t="str">
        <f>IF(ISERROR(VLOOKUP(B:B,'Shared Sites 2-18'!$A$2:$P$98,5,FALSE)),"",VLOOKUP(B:B,'Shared Sites 2-18'!$A$2:$P$98,5,FALSE))</f>
        <v/>
      </c>
      <c r="W440" s="17" t="str">
        <f>IF(ISERROR(VLOOKUP(B:B,'Shared Sites 2-18'!$A$2:$P$98,15,FALSE)),"",VLOOKUP(B:B,'Shared Sites 2-18'!$A$2:$P$98,15,FALSE))</f>
        <v/>
      </c>
      <c r="Y440" s="17" t="str">
        <f t="shared" si="10"/>
        <v>6034</v>
      </c>
      <c r="Z440" s="17">
        <v>6034</v>
      </c>
      <c r="AA440" s="402"/>
      <c r="AB440" s="420"/>
    </row>
    <row r="441" spans="1:28" ht="14.65" customHeight="1" x14ac:dyDescent="0.25">
      <c r="A441" s="16">
        <v>6959</v>
      </c>
      <c r="B441" s="16" t="s">
        <v>731</v>
      </c>
      <c r="C441" s="16" t="s">
        <v>1608</v>
      </c>
      <c r="D441" s="16" t="s">
        <v>55</v>
      </c>
      <c r="E441" s="16" t="s">
        <v>50</v>
      </c>
      <c r="F441" s="17" t="s">
        <v>46</v>
      </c>
      <c r="G441" s="17" t="s">
        <v>46</v>
      </c>
      <c r="H441" s="17" t="s">
        <v>49</v>
      </c>
      <c r="I441" s="17" t="s">
        <v>49</v>
      </c>
      <c r="J441" s="17">
        <v>11</v>
      </c>
      <c r="K441" s="17">
        <v>0</v>
      </c>
      <c r="L441" s="17">
        <v>0</v>
      </c>
      <c r="M441" s="17">
        <v>22</v>
      </c>
      <c r="N441" s="17">
        <v>31</v>
      </c>
      <c r="O441" s="17">
        <v>17</v>
      </c>
      <c r="P441" s="23">
        <v>510</v>
      </c>
      <c r="Q441" s="23">
        <v>521</v>
      </c>
      <c r="R441" s="23">
        <v>591</v>
      </c>
      <c r="S441" s="17" t="s">
        <v>19</v>
      </c>
      <c r="T441" s="17" t="str">
        <f>IF(ISERROR(VLOOKUP(B:B,'Shared Sites 2-18'!$A$2:$P$98,3,FALSE)),"",VLOOKUP(B:B,'Shared Sites 2-18'!$A$2:$P$98,3,FALSE))</f>
        <v/>
      </c>
      <c r="U441" s="17" t="str">
        <f>IF(ISERROR(VLOOKUP(B:B,'Shared Sites 2-18'!$A$2:$P$98,4,FALSE)),"",VLOOKUP(B:B,'Shared Sites 2-18'!$A$2:$P$98,4,FALSE))</f>
        <v/>
      </c>
      <c r="V441" s="17" t="str">
        <f>IF(ISERROR(VLOOKUP(B:B,'Shared Sites 2-18'!$A$2:$P$98,5,FALSE)),"",VLOOKUP(B:B,'Shared Sites 2-18'!$A$2:$P$98,5,FALSE))</f>
        <v/>
      </c>
      <c r="W441" s="17" t="str">
        <f>IF(ISERROR(VLOOKUP(B:B,'Shared Sites 2-18'!$A$2:$P$98,15,FALSE)),"",VLOOKUP(B:B,'Shared Sites 2-18'!$A$2:$P$98,15,FALSE))</f>
        <v/>
      </c>
      <c r="Y441" s="17" t="str">
        <f t="shared" si="10"/>
        <v>6034</v>
      </c>
      <c r="Z441" s="17">
        <v>6034</v>
      </c>
      <c r="AA441" s="402"/>
      <c r="AB441" s="420"/>
    </row>
    <row r="442" spans="1:28" ht="14.65" customHeight="1" x14ac:dyDescent="0.25">
      <c r="A442" s="16">
        <v>6973</v>
      </c>
      <c r="B442" s="16" t="s">
        <v>732</v>
      </c>
      <c r="C442" s="16" t="s">
        <v>733</v>
      </c>
      <c r="D442" s="16" t="s">
        <v>55</v>
      </c>
      <c r="E442" s="16" t="s">
        <v>50</v>
      </c>
      <c r="F442" s="17" t="s">
        <v>46</v>
      </c>
      <c r="G442" s="17" t="s">
        <v>46</v>
      </c>
      <c r="H442" s="17" t="s">
        <v>49</v>
      </c>
      <c r="I442" s="17" t="s">
        <v>49</v>
      </c>
      <c r="J442" s="17">
        <v>29</v>
      </c>
      <c r="K442" s="17">
        <v>0</v>
      </c>
      <c r="L442" s="17">
        <v>0</v>
      </c>
      <c r="M442" s="17">
        <v>12</v>
      </c>
      <c r="N442" s="17">
        <v>44</v>
      </c>
      <c r="O442" s="17">
        <v>0</v>
      </c>
      <c r="P442" s="23">
        <v>361</v>
      </c>
      <c r="Q442" s="23">
        <v>390</v>
      </c>
      <c r="R442" s="23">
        <v>446</v>
      </c>
      <c r="S442" s="17" t="s">
        <v>19</v>
      </c>
      <c r="T442" s="17" t="str">
        <f>IF(ISERROR(VLOOKUP(B:B,'Shared Sites 2-18'!$A$2:$P$98,3,FALSE)),"",VLOOKUP(B:B,'Shared Sites 2-18'!$A$2:$P$98,3,FALSE))</f>
        <v/>
      </c>
      <c r="U442" s="17" t="str">
        <f>IF(ISERROR(VLOOKUP(B:B,'Shared Sites 2-18'!$A$2:$P$98,4,FALSE)),"",VLOOKUP(B:B,'Shared Sites 2-18'!$A$2:$P$98,4,FALSE))</f>
        <v/>
      </c>
      <c r="V442" s="17" t="str">
        <f>IF(ISERROR(VLOOKUP(B:B,'Shared Sites 2-18'!$A$2:$P$98,5,FALSE)),"",VLOOKUP(B:B,'Shared Sites 2-18'!$A$2:$P$98,5,FALSE))</f>
        <v/>
      </c>
      <c r="W442" s="17" t="str">
        <f>IF(ISERROR(VLOOKUP(B:B,'Shared Sites 2-18'!$A$2:$P$98,15,FALSE)),"",VLOOKUP(B:B,'Shared Sites 2-18'!$A$2:$P$98,15,FALSE))</f>
        <v/>
      </c>
      <c r="Y442" s="17" t="str">
        <f t="shared" si="10"/>
        <v>6034</v>
      </c>
      <c r="Z442" s="17">
        <v>6034</v>
      </c>
      <c r="AA442" s="402"/>
      <c r="AB442" s="420"/>
    </row>
    <row r="443" spans="1:28" ht="14.65" customHeight="1" x14ac:dyDescent="0.25">
      <c r="A443" s="16">
        <v>6986</v>
      </c>
      <c r="B443" s="16" t="s">
        <v>734</v>
      </c>
      <c r="C443" s="16" t="s">
        <v>1609</v>
      </c>
      <c r="D443" s="16" t="s">
        <v>55</v>
      </c>
      <c r="E443" s="16" t="s">
        <v>50</v>
      </c>
      <c r="F443" s="17" t="s">
        <v>46</v>
      </c>
      <c r="G443" s="17" t="s">
        <v>46</v>
      </c>
      <c r="H443" s="17" t="s">
        <v>47</v>
      </c>
      <c r="I443" s="17" t="s">
        <v>47</v>
      </c>
      <c r="J443" s="17">
        <v>41</v>
      </c>
      <c r="K443" s="17">
        <v>0</v>
      </c>
      <c r="L443" s="17">
        <v>0</v>
      </c>
      <c r="M443" s="17">
        <v>19</v>
      </c>
      <c r="N443" s="17">
        <v>0</v>
      </c>
      <c r="O443" s="17">
        <v>24</v>
      </c>
      <c r="P443" s="23">
        <v>492</v>
      </c>
      <c r="Q443" s="23">
        <v>533</v>
      </c>
      <c r="R443" s="23">
        <v>576</v>
      </c>
      <c r="S443" s="17" t="s">
        <v>19</v>
      </c>
      <c r="T443" s="17" t="str">
        <f>IF(ISERROR(VLOOKUP(B:B,'Shared Sites 2-18'!$A$2:$P$98,3,FALSE)),"",VLOOKUP(B:B,'Shared Sites 2-18'!$A$2:$P$98,3,FALSE))</f>
        <v/>
      </c>
      <c r="U443" s="17" t="str">
        <f>IF(ISERROR(VLOOKUP(B:B,'Shared Sites 2-18'!$A$2:$P$98,4,FALSE)),"",VLOOKUP(B:B,'Shared Sites 2-18'!$A$2:$P$98,4,FALSE))</f>
        <v/>
      </c>
      <c r="V443" s="17" t="str">
        <f>IF(ISERROR(VLOOKUP(B:B,'Shared Sites 2-18'!$A$2:$P$98,5,FALSE)),"",VLOOKUP(B:B,'Shared Sites 2-18'!$A$2:$P$98,5,FALSE))</f>
        <v/>
      </c>
      <c r="W443" s="17" t="str">
        <f>IF(ISERROR(VLOOKUP(B:B,'Shared Sites 2-18'!$A$2:$P$98,15,FALSE)),"",VLOOKUP(B:B,'Shared Sites 2-18'!$A$2:$P$98,15,FALSE))</f>
        <v/>
      </c>
      <c r="Y443" s="17" t="str">
        <f t="shared" si="10"/>
        <v>6034</v>
      </c>
      <c r="Z443" s="17">
        <v>6034</v>
      </c>
      <c r="AA443" s="402"/>
      <c r="AB443" s="420"/>
    </row>
    <row r="444" spans="1:28" ht="14.65" customHeight="1" x14ac:dyDescent="0.25">
      <c r="A444" s="16">
        <v>6988</v>
      </c>
      <c r="B444" s="16" t="s">
        <v>735</v>
      </c>
      <c r="C444" s="16" t="s">
        <v>736</v>
      </c>
      <c r="D444" s="16" t="s">
        <v>55</v>
      </c>
      <c r="E444" s="16" t="s">
        <v>50</v>
      </c>
      <c r="F444" s="17" t="s">
        <v>46</v>
      </c>
      <c r="G444" s="17" t="s">
        <v>46</v>
      </c>
      <c r="H444" s="17" t="s">
        <v>52</v>
      </c>
      <c r="I444" s="17" t="s">
        <v>52</v>
      </c>
      <c r="J444" s="17">
        <v>55</v>
      </c>
      <c r="K444" s="17">
        <v>0</v>
      </c>
      <c r="L444" s="17">
        <v>0</v>
      </c>
      <c r="M444" s="17">
        <v>0</v>
      </c>
      <c r="N444" s="17">
        <v>0</v>
      </c>
      <c r="O444" s="17">
        <v>16</v>
      </c>
      <c r="P444" s="23">
        <v>307</v>
      </c>
      <c r="Q444" s="23">
        <v>362</v>
      </c>
      <c r="R444" s="23">
        <v>378</v>
      </c>
      <c r="S444" s="17" t="s">
        <v>19</v>
      </c>
      <c r="T444" s="17" t="str">
        <f>IF(ISERROR(VLOOKUP(B:B,'Shared Sites 2-18'!$A$2:$P$98,3,FALSE)),"",VLOOKUP(B:B,'Shared Sites 2-18'!$A$2:$P$98,3,FALSE))</f>
        <v/>
      </c>
      <c r="U444" s="17" t="str">
        <f>IF(ISERROR(VLOOKUP(B:B,'Shared Sites 2-18'!$A$2:$P$98,4,FALSE)),"",VLOOKUP(B:B,'Shared Sites 2-18'!$A$2:$P$98,4,FALSE))</f>
        <v/>
      </c>
      <c r="V444" s="17" t="str">
        <f>IF(ISERROR(VLOOKUP(B:B,'Shared Sites 2-18'!$A$2:$P$98,5,FALSE)),"",VLOOKUP(B:B,'Shared Sites 2-18'!$A$2:$P$98,5,FALSE))</f>
        <v/>
      </c>
      <c r="W444" s="17" t="str">
        <f>IF(ISERROR(VLOOKUP(B:B,'Shared Sites 2-18'!$A$2:$P$98,15,FALSE)),"",VLOOKUP(B:B,'Shared Sites 2-18'!$A$2:$P$98,15,FALSE))</f>
        <v/>
      </c>
      <c r="Y444" s="17" t="str">
        <f t="shared" si="10"/>
        <v>6034</v>
      </c>
      <c r="Z444" s="17">
        <v>6034</v>
      </c>
      <c r="AA444" s="402"/>
      <c r="AB444" s="420"/>
    </row>
    <row r="445" spans="1:28" ht="14.65" customHeight="1" x14ac:dyDescent="0.25">
      <c r="A445" s="16">
        <v>7007</v>
      </c>
      <c r="B445" s="16" t="s">
        <v>737</v>
      </c>
      <c r="C445" s="16" t="s">
        <v>1610</v>
      </c>
      <c r="D445" s="16" t="s">
        <v>55</v>
      </c>
      <c r="E445" s="16" t="s">
        <v>50</v>
      </c>
      <c r="F445" s="17" t="s">
        <v>102</v>
      </c>
      <c r="G445" s="17" t="s">
        <v>46</v>
      </c>
      <c r="H445" s="17" t="s">
        <v>47</v>
      </c>
      <c r="I445" s="17" t="s">
        <v>47</v>
      </c>
      <c r="J445" s="17">
        <v>14</v>
      </c>
      <c r="K445" s="17">
        <v>0</v>
      </c>
      <c r="L445" s="17">
        <v>0</v>
      </c>
      <c r="M445" s="17">
        <v>7</v>
      </c>
      <c r="N445" s="17">
        <v>0</v>
      </c>
      <c r="O445" s="17">
        <v>0</v>
      </c>
      <c r="P445" s="23">
        <v>485</v>
      </c>
      <c r="Q445" s="23">
        <v>499</v>
      </c>
      <c r="R445" s="23">
        <v>506</v>
      </c>
      <c r="S445" s="17" t="s">
        <v>19</v>
      </c>
      <c r="T445" s="17" t="str">
        <f>IF(ISERROR(VLOOKUP(B:B,'Shared Sites 2-18'!$A$2:$P$98,3,FALSE)),"",VLOOKUP(B:B,'Shared Sites 2-18'!$A$2:$P$98,3,FALSE))</f>
        <v/>
      </c>
      <c r="U445" s="17" t="str">
        <f>IF(ISERROR(VLOOKUP(B:B,'Shared Sites 2-18'!$A$2:$P$98,4,FALSE)),"",VLOOKUP(B:B,'Shared Sites 2-18'!$A$2:$P$98,4,FALSE))</f>
        <v/>
      </c>
      <c r="V445" s="17" t="str">
        <f>IF(ISERROR(VLOOKUP(B:B,'Shared Sites 2-18'!$A$2:$P$98,5,FALSE)),"",VLOOKUP(B:B,'Shared Sites 2-18'!$A$2:$P$98,5,FALSE))</f>
        <v/>
      </c>
      <c r="W445" s="17" t="str">
        <f>IF(ISERROR(VLOOKUP(B:B,'Shared Sites 2-18'!$A$2:$P$98,15,FALSE)),"",VLOOKUP(B:B,'Shared Sites 2-18'!$A$2:$P$98,15,FALSE))</f>
        <v/>
      </c>
      <c r="Y445" s="17" t="str">
        <f t="shared" si="10"/>
        <v>6034</v>
      </c>
      <c r="Z445" s="17">
        <v>6034</v>
      </c>
      <c r="AA445" s="402"/>
      <c r="AB445" s="420"/>
    </row>
    <row r="446" spans="1:28" ht="14.65" customHeight="1" x14ac:dyDescent="0.25">
      <c r="A446" s="16">
        <v>7014</v>
      </c>
      <c r="B446" s="16" t="s">
        <v>738</v>
      </c>
      <c r="C446" s="16" t="s">
        <v>739</v>
      </c>
      <c r="D446" s="16" t="s">
        <v>55</v>
      </c>
      <c r="E446" s="16" t="s">
        <v>50</v>
      </c>
      <c r="F446" s="17" t="s">
        <v>46</v>
      </c>
      <c r="G446" s="17" t="s">
        <v>46</v>
      </c>
      <c r="H446" s="17" t="s">
        <v>49</v>
      </c>
      <c r="I446" s="17" t="s">
        <v>49</v>
      </c>
      <c r="J446" s="17">
        <v>40</v>
      </c>
      <c r="K446" s="17">
        <v>0</v>
      </c>
      <c r="L446" s="17">
        <v>0</v>
      </c>
      <c r="M446" s="17">
        <v>12</v>
      </c>
      <c r="N446" s="17">
        <v>0</v>
      </c>
      <c r="O446" s="17">
        <v>22</v>
      </c>
      <c r="P446" s="23">
        <v>481</v>
      </c>
      <c r="Q446" s="23">
        <v>521</v>
      </c>
      <c r="R446" s="23">
        <v>555</v>
      </c>
      <c r="S446" s="17" t="s">
        <v>19</v>
      </c>
      <c r="T446" s="17" t="str">
        <f>IF(ISERROR(VLOOKUP(B:B,'Shared Sites 2-18'!$A$2:$P$98,3,FALSE)),"",VLOOKUP(B:B,'Shared Sites 2-18'!$A$2:$P$98,3,FALSE))</f>
        <v/>
      </c>
      <c r="U446" s="17" t="str">
        <f>IF(ISERROR(VLOOKUP(B:B,'Shared Sites 2-18'!$A$2:$P$98,4,FALSE)),"",VLOOKUP(B:B,'Shared Sites 2-18'!$A$2:$P$98,4,FALSE))</f>
        <v/>
      </c>
      <c r="V446" s="17" t="str">
        <f>IF(ISERROR(VLOOKUP(B:B,'Shared Sites 2-18'!$A$2:$P$98,5,FALSE)),"",VLOOKUP(B:B,'Shared Sites 2-18'!$A$2:$P$98,5,FALSE))</f>
        <v/>
      </c>
      <c r="W446" s="17" t="str">
        <f>IF(ISERROR(VLOOKUP(B:B,'Shared Sites 2-18'!$A$2:$P$98,15,FALSE)),"",VLOOKUP(B:B,'Shared Sites 2-18'!$A$2:$P$98,15,FALSE))</f>
        <v/>
      </c>
      <c r="Y446" s="17" t="str">
        <f t="shared" si="10"/>
        <v>6034</v>
      </c>
      <c r="Z446" s="17">
        <v>6034</v>
      </c>
      <c r="AA446" s="402"/>
      <c r="AB446" s="420"/>
    </row>
    <row r="447" spans="1:28" ht="14.65" customHeight="1" x14ac:dyDescent="0.25">
      <c r="A447" s="16">
        <v>7027</v>
      </c>
      <c r="B447" s="16" t="s">
        <v>740</v>
      </c>
      <c r="C447" s="16" t="s">
        <v>741</v>
      </c>
      <c r="D447" s="16" t="s">
        <v>55</v>
      </c>
      <c r="E447" s="16" t="s">
        <v>50</v>
      </c>
      <c r="F447" s="17" t="s">
        <v>46</v>
      </c>
      <c r="G447" s="17" t="s">
        <v>46</v>
      </c>
      <c r="H447" s="17" t="s">
        <v>49</v>
      </c>
      <c r="I447" s="17" t="s">
        <v>49</v>
      </c>
      <c r="J447" s="17">
        <v>25</v>
      </c>
      <c r="K447" s="17">
        <v>0</v>
      </c>
      <c r="L447" s="17">
        <v>0</v>
      </c>
      <c r="M447" s="17">
        <v>17</v>
      </c>
      <c r="N447" s="17">
        <v>0</v>
      </c>
      <c r="O447" s="17">
        <v>48</v>
      </c>
      <c r="P447" s="23">
        <v>788</v>
      </c>
      <c r="Q447" s="23">
        <v>813</v>
      </c>
      <c r="R447" s="23">
        <v>878</v>
      </c>
      <c r="S447" s="17" t="s">
        <v>19</v>
      </c>
      <c r="T447" s="17" t="str">
        <f>IF(ISERROR(VLOOKUP(B:B,'Shared Sites 2-18'!$A$2:$P$98,3,FALSE)),"",VLOOKUP(B:B,'Shared Sites 2-18'!$A$2:$P$98,3,FALSE))</f>
        <v/>
      </c>
      <c r="U447" s="17" t="str">
        <f>IF(ISERROR(VLOOKUP(B:B,'Shared Sites 2-18'!$A$2:$P$98,4,FALSE)),"",VLOOKUP(B:B,'Shared Sites 2-18'!$A$2:$P$98,4,FALSE))</f>
        <v/>
      </c>
      <c r="V447" s="17" t="str">
        <f>IF(ISERROR(VLOOKUP(B:B,'Shared Sites 2-18'!$A$2:$P$98,5,FALSE)),"",VLOOKUP(B:B,'Shared Sites 2-18'!$A$2:$P$98,5,FALSE))</f>
        <v/>
      </c>
      <c r="W447" s="17" t="str">
        <f>IF(ISERROR(VLOOKUP(B:B,'Shared Sites 2-18'!$A$2:$P$98,15,FALSE)),"",VLOOKUP(B:B,'Shared Sites 2-18'!$A$2:$P$98,15,FALSE))</f>
        <v/>
      </c>
      <c r="Y447" s="17" t="str">
        <f t="shared" si="10"/>
        <v>6034</v>
      </c>
      <c r="Z447" s="17">
        <v>6034</v>
      </c>
      <c r="AA447" s="402"/>
      <c r="AB447" s="420"/>
    </row>
    <row r="448" spans="1:28" ht="14.65" customHeight="1" x14ac:dyDescent="0.25">
      <c r="A448" s="16">
        <v>7035</v>
      </c>
      <c r="B448" s="16" t="s">
        <v>742</v>
      </c>
      <c r="C448" s="16" t="s">
        <v>1611</v>
      </c>
      <c r="D448" s="16" t="s">
        <v>55</v>
      </c>
      <c r="E448" s="16" t="s">
        <v>50</v>
      </c>
      <c r="F448" s="17" t="s">
        <v>46</v>
      </c>
      <c r="G448" s="17" t="s">
        <v>46</v>
      </c>
      <c r="H448" s="17" t="s">
        <v>48</v>
      </c>
      <c r="I448" s="17" t="s">
        <v>48</v>
      </c>
      <c r="J448" s="17">
        <v>14</v>
      </c>
      <c r="K448" s="17">
        <v>0</v>
      </c>
      <c r="L448" s="17">
        <v>0</v>
      </c>
      <c r="M448" s="17">
        <v>0</v>
      </c>
      <c r="N448" s="17">
        <v>0</v>
      </c>
      <c r="O448" s="17">
        <v>0</v>
      </c>
      <c r="P448" s="23">
        <v>762</v>
      </c>
      <c r="Q448" s="23">
        <v>776</v>
      </c>
      <c r="R448" s="23">
        <v>776</v>
      </c>
      <c r="S448" s="17" t="s">
        <v>19</v>
      </c>
      <c r="T448" s="17" t="str">
        <f>IF(ISERROR(VLOOKUP(B:B,'Shared Sites 2-18'!$A$2:$P$98,3,FALSE)),"",VLOOKUP(B:B,'Shared Sites 2-18'!$A$2:$P$98,3,FALSE))</f>
        <v/>
      </c>
      <c r="U448" s="17" t="str">
        <f>IF(ISERROR(VLOOKUP(B:B,'Shared Sites 2-18'!$A$2:$P$98,4,FALSE)),"",VLOOKUP(B:B,'Shared Sites 2-18'!$A$2:$P$98,4,FALSE))</f>
        <v/>
      </c>
      <c r="V448" s="17" t="str">
        <f>IF(ISERROR(VLOOKUP(B:B,'Shared Sites 2-18'!$A$2:$P$98,5,FALSE)),"",VLOOKUP(B:B,'Shared Sites 2-18'!$A$2:$P$98,5,FALSE))</f>
        <v/>
      </c>
      <c r="W448" s="17" t="str">
        <f>IF(ISERROR(VLOOKUP(B:B,'Shared Sites 2-18'!$A$2:$P$98,15,FALSE)),"",VLOOKUP(B:B,'Shared Sites 2-18'!$A$2:$P$98,15,FALSE))</f>
        <v/>
      </c>
      <c r="Y448" s="17" t="str">
        <f t="shared" si="10"/>
        <v>6034</v>
      </c>
      <c r="Z448" s="17">
        <v>6034</v>
      </c>
      <c r="AA448" s="402"/>
      <c r="AB448" s="420"/>
    </row>
    <row r="449" spans="1:28" ht="14.65" customHeight="1" x14ac:dyDescent="0.25">
      <c r="A449" s="16">
        <v>7041</v>
      </c>
      <c r="B449" s="16" t="s">
        <v>743</v>
      </c>
      <c r="C449" s="16" t="s">
        <v>744</v>
      </c>
      <c r="D449" s="16" t="s">
        <v>55</v>
      </c>
      <c r="E449" s="16" t="s">
        <v>50</v>
      </c>
      <c r="F449" s="17" t="s">
        <v>46</v>
      </c>
      <c r="G449" s="17" t="s">
        <v>46</v>
      </c>
      <c r="H449" s="17" t="s">
        <v>47</v>
      </c>
      <c r="I449" s="17" t="s">
        <v>47</v>
      </c>
      <c r="J449" s="17">
        <v>16</v>
      </c>
      <c r="K449" s="17">
        <v>0</v>
      </c>
      <c r="L449" s="17">
        <v>0</v>
      </c>
      <c r="M449" s="17">
        <v>0</v>
      </c>
      <c r="N449" s="17">
        <v>0</v>
      </c>
      <c r="O449" s="17">
        <v>0</v>
      </c>
      <c r="P449" s="23">
        <v>329</v>
      </c>
      <c r="Q449" s="23">
        <v>345</v>
      </c>
      <c r="R449" s="23">
        <v>345</v>
      </c>
      <c r="S449" s="17" t="s">
        <v>19</v>
      </c>
      <c r="T449" s="17" t="str">
        <f>IF(ISERROR(VLOOKUP(B:B,'Shared Sites 2-18'!$A$2:$P$98,3,FALSE)),"",VLOOKUP(B:B,'Shared Sites 2-18'!$A$2:$P$98,3,FALSE))</f>
        <v/>
      </c>
      <c r="U449" s="17" t="str">
        <f>IF(ISERROR(VLOOKUP(B:B,'Shared Sites 2-18'!$A$2:$P$98,4,FALSE)),"",VLOOKUP(B:B,'Shared Sites 2-18'!$A$2:$P$98,4,FALSE))</f>
        <v/>
      </c>
      <c r="V449" s="17" t="str">
        <f>IF(ISERROR(VLOOKUP(B:B,'Shared Sites 2-18'!$A$2:$P$98,5,FALSE)),"",VLOOKUP(B:B,'Shared Sites 2-18'!$A$2:$P$98,5,FALSE))</f>
        <v/>
      </c>
      <c r="W449" s="17" t="str">
        <f>IF(ISERROR(VLOOKUP(B:B,'Shared Sites 2-18'!$A$2:$P$98,15,FALSE)),"",VLOOKUP(B:B,'Shared Sites 2-18'!$A$2:$P$98,15,FALSE))</f>
        <v/>
      </c>
      <c r="Y449" s="17" t="str">
        <f t="shared" si="10"/>
        <v>6034</v>
      </c>
      <c r="Z449" s="17">
        <v>6034</v>
      </c>
      <c r="AA449" s="402"/>
      <c r="AB449" s="420"/>
    </row>
    <row r="450" spans="1:28" ht="14.65" customHeight="1" x14ac:dyDescent="0.25">
      <c r="A450" s="16">
        <v>7068</v>
      </c>
      <c r="B450" s="16" t="s">
        <v>745</v>
      </c>
      <c r="C450" s="16" t="s">
        <v>1612</v>
      </c>
      <c r="D450" s="16" t="s">
        <v>55</v>
      </c>
      <c r="E450" s="16" t="s">
        <v>50</v>
      </c>
      <c r="F450" s="17" t="s">
        <v>46</v>
      </c>
      <c r="G450" s="17" t="s">
        <v>46</v>
      </c>
      <c r="H450" s="17" t="s">
        <v>49</v>
      </c>
      <c r="I450" s="17" t="s">
        <v>49</v>
      </c>
      <c r="J450" s="17">
        <v>42</v>
      </c>
      <c r="K450" s="17">
        <v>0</v>
      </c>
      <c r="L450" s="17">
        <v>0</v>
      </c>
      <c r="M450" s="17">
        <v>23</v>
      </c>
      <c r="N450" s="17">
        <v>0</v>
      </c>
      <c r="O450" s="17">
        <v>21</v>
      </c>
      <c r="P450" s="23">
        <v>625</v>
      </c>
      <c r="Q450" s="23">
        <v>667</v>
      </c>
      <c r="R450" s="23">
        <v>711</v>
      </c>
      <c r="S450" s="17" t="s">
        <v>19</v>
      </c>
      <c r="T450" s="17" t="str">
        <f>IF(ISERROR(VLOOKUP(B:B,'Shared Sites 2-18'!$A$2:$P$98,3,FALSE)),"",VLOOKUP(B:B,'Shared Sites 2-18'!$A$2:$P$98,3,FALSE))</f>
        <v/>
      </c>
      <c r="U450" s="17" t="str">
        <f>IF(ISERROR(VLOOKUP(B:B,'Shared Sites 2-18'!$A$2:$P$98,4,FALSE)),"",VLOOKUP(B:B,'Shared Sites 2-18'!$A$2:$P$98,4,FALSE))</f>
        <v/>
      </c>
      <c r="V450" s="17" t="str">
        <f>IF(ISERROR(VLOOKUP(B:B,'Shared Sites 2-18'!$A$2:$P$98,5,FALSE)),"",VLOOKUP(B:B,'Shared Sites 2-18'!$A$2:$P$98,5,FALSE))</f>
        <v/>
      </c>
      <c r="W450" s="17" t="str">
        <f>IF(ISERROR(VLOOKUP(B:B,'Shared Sites 2-18'!$A$2:$P$98,15,FALSE)),"",VLOOKUP(B:B,'Shared Sites 2-18'!$A$2:$P$98,15,FALSE))</f>
        <v/>
      </c>
      <c r="Y450" s="17" t="str">
        <f t="shared" si="10"/>
        <v>6034</v>
      </c>
      <c r="Z450" s="17">
        <v>6034</v>
      </c>
      <c r="AA450" s="402"/>
      <c r="AB450" s="420"/>
    </row>
    <row r="451" spans="1:28" ht="14.65" customHeight="1" x14ac:dyDescent="0.25">
      <c r="A451" s="16">
        <v>7082</v>
      </c>
      <c r="B451" s="16" t="s">
        <v>746</v>
      </c>
      <c r="C451" s="16" t="s">
        <v>747</v>
      </c>
      <c r="D451" s="16" t="s">
        <v>55</v>
      </c>
      <c r="E451" s="16" t="s">
        <v>50</v>
      </c>
      <c r="F451" s="17" t="s">
        <v>46</v>
      </c>
      <c r="G451" s="17" t="s">
        <v>46</v>
      </c>
      <c r="H451" s="17" t="s">
        <v>6</v>
      </c>
      <c r="I451" s="17" t="s">
        <v>6</v>
      </c>
      <c r="J451" s="17">
        <v>39</v>
      </c>
      <c r="K451" s="17">
        <v>0</v>
      </c>
      <c r="L451" s="17">
        <v>0</v>
      </c>
      <c r="M451" s="17">
        <v>0</v>
      </c>
      <c r="N451" s="17">
        <v>0</v>
      </c>
      <c r="O451" s="17">
        <v>0</v>
      </c>
      <c r="P451" s="23">
        <v>581</v>
      </c>
      <c r="Q451" s="23">
        <v>620</v>
      </c>
      <c r="R451" s="23">
        <v>620</v>
      </c>
      <c r="S451" s="17" t="s">
        <v>19</v>
      </c>
      <c r="T451" s="17" t="str">
        <f>IF(ISERROR(VLOOKUP(B:B,'Shared Sites 2-18'!$A$2:$P$98,3,FALSE)),"",VLOOKUP(B:B,'Shared Sites 2-18'!$A$2:$P$98,3,FALSE))</f>
        <v/>
      </c>
      <c r="U451" s="17" t="str">
        <f>IF(ISERROR(VLOOKUP(B:B,'Shared Sites 2-18'!$A$2:$P$98,4,FALSE)),"",VLOOKUP(B:B,'Shared Sites 2-18'!$A$2:$P$98,4,FALSE))</f>
        <v/>
      </c>
      <c r="V451" s="17" t="str">
        <f>IF(ISERROR(VLOOKUP(B:B,'Shared Sites 2-18'!$A$2:$P$98,5,FALSE)),"",VLOOKUP(B:B,'Shared Sites 2-18'!$A$2:$P$98,5,FALSE))</f>
        <v/>
      </c>
      <c r="W451" s="17" t="str">
        <f>IF(ISERROR(VLOOKUP(B:B,'Shared Sites 2-18'!$A$2:$P$98,15,FALSE)),"",VLOOKUP(B:B,'Shared Sites 2-18'!$A$2:$P$98,15,FALSE))</f>
        <v/>
      </c>
      <c r="Y451" s="17" t="str">
        <f t="shared" si="10"/>
        <v>6034</v>
      </c>
      <c r="Z451" s="17">
        <v>6034</v>
      </c>
      <c r="AA451" s="402"/>
      <c r="AB451" s="420"/>
    </row>
    <row r="452" spans="1:28" ht="14.65" customHeight="1" x14ac:dyDescent="0.25">
      <c r="A452" s="16">
        <v>7110</v>
      </c>
      <c r="B452" s="16" t="s">
        <v>748</v>
      </c>
      <c r="C452" s="16" t="s">
        <v>749</v>
      </c>
      <c r="D452" s="16" t="s">
        <v>55</v>
      </c>
      <c r="E452" s="16" t="s">
        <v>50</v>
      </c>
      <c r="F452" s="17" t="s">
        <v>46</v>
      </c>
      <c r="G452" s="17" t="s">
        <v>46</v>
      </c>
      <c r="H452" s="17" t="s">
        <v>51</v>
      </c>
      <c r="I452" s="17" t="s">
        <v>51</v>
      </c>
      <c r="J452" s="17">
        <v>8</v>
      </c>
      <c r="K452" s="17">
        <v>0</v>
      </c>
      <c r="L452" s="17">
        <v>0</v>
      </c>
      <c r="M452" s="17">
        <v>12</v>
      </c>
      <c r="N452" s="17">
        <v>0</v>
      </c>
      <c r="O452" s="17">
        <v>0</v>
      </c>
      <c r="P452" s="23">
        <v>631</v>
      </c>
      <c r="Q452" s="23">
        <v>639</v>
      </c>
      <c r="R452" s="23">
        <v>651</v>
      </c>
      <c r="S452" s="17" t="s">
        <v>19</v>
      </c>
      <c r="T452" s="17" t="str">
        <f>IF(ISERROR(VLOOKUP(B:B,'Shared Sites 2-18'!$A$2:$P$98,3,FALSE)),"",VLOOKUP(B:B,'Shared Sites 2-18'!$A$2:$P$98,3,FALSE))</f>
        <v/>
      </c>
      <c r="U452" s="17" t="str">
        <f>IF(ISERROR(VLOOKUP(B:B,'Shared Sites 2-18'!$A$2:$P$98,4,FALSE)),"",VLOOKUP(B:B,'Shared Sites 2-18'!$A$2:$P$98,4,FALSE))</f>
        <v/>
      </c>
      <c r="V452" s="17" t="str">
        <f>IF(ISERROR(VLOOKUP(B:B,'Shared Sites 2-18'!$A$2:$P$98,5,FALSE)),"",VLOOKUP(B:B,'Shared Sites 2-18'!$A$2:$P$98,5,FALSE))</f>
        <v/>
      </c>
      <c r="W452" s="17" t="str">
        <f>IF(ISERROR(VLOOKUP(B:B,'Shared Sites 2-18'!$A$2:$P$98,15,FALSE)),"",VLOOKUP(B:B,'Shared Sites 2-18'!$A$2:$P$98,15,FALSE))</f>
        <v/>
      </c>
      <c r="Y452" s="17" t="str">
        <f t="shared" si="10"/>
        <v>6034</v>
      </c>
      <c r="Z452" s="17">
        <v>6034</v>
      </c>
      <c r="AA452" s="402"/>
      <c r="AB452" s="420"/>
    </row>
    <row r="453" spans="1:28" ht="14.65" customHeight="1" x14ac:dyDescent="0.25">
      <c r="A453" s="16">
        <v>7123</v>
      </c>
      <c r="B453" s="16" t="s">
        <v>750</v>
      </c>
      <c r="C453" s="16" t="s">
        <v>751</v>
      </c>
      <c r="D453" s="16" t="s">
        <v>90</v>
      </c>
      <c r="E453" s="16" t="s">
        <v>105</v>
      </c>
      <c r="F453" s="17" t="s">
        <v>46</v>
      </c>
      <c r="G453" s="17" t="s">
        <v>46</v>
      </c>
      <c r="H453" s="17" t="s">
        <v>51</v>
      </c>
      <c r="I453" s="17" t="s">
        <v>51</v>
      </c>
      <c r="J453" s="17">
        <v>0</v>
      </c>
      <c r="K453" s="17">
        <v>0</v>
      </c>
      <c r="L453" s="17">
        <v>0</v>
      </c>
      <c r="M453" s="17">
        <v>0</v>
      </c>
      <c r="N453" s="17">
        <v>0</v>
      </c>
      <c r="O453" s="17">
        <v>0</v>
      </c>
      <c r="P453" s="23">
        <v>326</v>
      </c>
      <c r="Q453" s="23">
        <v>326</v>
      </c>
      <c r="R453" s="23">
        <v>326</v>
      </c>
      <c r="S453" s="17" t="s">
        <v>19</v>
      </c>
      <c r="T453" s="17" t="str">
        <f>IF(ISERROR(VLOOKUP(B:B,'Shared Sites 2-18'!$A$2:$P$98,3,FALSE)),"",VLOOKUP(B:B,'Shared Sites 2-18'!$A$2:$P$98,3,FALSE))</f>
        <v/>
      </c>
      <c r="U453" s="17" t="str">
        <f>IF(ISERROR(VLOOKUP(B:B,'Shared Sites 2-18'!$A$2:$P$98,4,FALSE)),"",VLOOKUP(B:B,'Shared Sites 2-18'!$A$2:$P$98,4,FALSE))</f>
        <v/>
      </c>
      <c r="V453" s="17" t="str">
        <f>IF(ISERROR(VLOOKUP(B:B,'Shared Sites 2-18'!$A$2:$P$98,5,FALSE)),"",VLOOKUP(B:B,'Shared Sites 2-18'!$A$2:$P$98,5,FALSE))</f>
        <v/>
      </c>
      <c r="W453" s="17" t="str">
        <f>IF(ISERROR(VLOOKUP(B:B,'Shared Sites 2-18'!$A$2:$P$98,15,FALSE)),"",VLOOKUP(B:B,'Shared Sites 2-18'!$A$2:$P$98,15,FALSE))</f>
        <v/>
      </c>
      <c r="Y453" s="17" t="str">
        <f t="shared" si="10"/>
        <v>6034</v>
      </c>
      <c r="Z453" s="17">
        <v>6034</v>
      </c>
      <c r="AA453" s="402"/>
      <c r="AB453" s="420"/>
    </row>
    <row r="454" spans="1:28" ht="14.65" customHeight="1" x14ac:dyDescent="0.25">
      <c r="A454" s="16">
        <v>7137</v>
      </c>
      <c r="B454" s="16" t="s">
        <v>752</v>
      </c>
      <c r="C454" s="16" t="s">
        <v>1613</v>
      </c>
      <c r="D454" s="16" t="s">
        <v>90</v>
      </c>
      <c r="E454" s="16" t="s">
        <v>105</v>
      </c>
      <c r="F454" s="17" t="s">
        <v>46</v>
      </c>
      <c r="G454" s="17" t="s">
        <v>46</v>
      </c>
      <c r="H454" s="17" t="s">
        <v>6</v>
      </c>
      <c r="I454" s="17" t="s">
        <v>6</v>
      </c>
      <c r="J454" s="17">
        <v>0</v>
      </c>
      <c r="K454" s="17">
        <v>0</v>
      </c>
      <c r="L454" s="17">
        <v>0</v>
      </c>
      <c r="M454" s="17">
        <v>0</v>
      </c>
      <c r="N454" s="17">
        <v>0</v>
      </c>
      <c r="O454" s="17">
        <v>0</v>
      </c>
      <c r="P454" s="23">
        <v>1035</v>
      </c>
      <c r="Q454" s="23">
        <v>1035</v>
      </c>
      <c r="R454" s="23">
        <v>1035</v>
      </c>
      <c r="S454" s="17" t="s">
        <v>19</v>
      </c>
      <c r="T454" s="17" t="str">
        <f>IF(ISERROR(VLOOKUP(B:B,'Shared Sites 2-18'!$A$2:$P$98,3,FALSE)),"",VLOOKUP(B:B,'Shared Sites 2-18'!$A$2:$P$98,3,FALSE))</f>
        <v/>
      </c>
      <c r="U454" s="17" t="str">
        <f>IF(ISERROR(VLOOKUP(B:B,'Shared Sites 2-18'!$A$2:$P$98,4,FALSE)),"",VLOOKUP(B:B,'Shared Sites 2-18'!$A$2:$P$98,4,FALSE))</f>
        <v/>
      </c>
      <c r="V454" s="17" t="str">
        <f>IF(ISERROR(VLOOKUP(B:B,'Shared Sites 2-18'!$A$2:$P$98,5,FALSE)),"",VLOOKUP(B:B,'Shared Sites 2-18'!$A$2:$P$98,5,FALSE))</f>
        <v/>
      </c>
      <c r="W454" s="17" t="str">
        <f>IF(ISERROR(VLOOKUP(B:B,'Shared Sites 2-18'!$A$2:$P$98,15,FALSE)),"",VLOOKUP(B:B,'Shared Sites 2-18'!$A$2:$P$98,15,FALSE))</f>
        <v/>
      </c>
      <c r="Y454" s="17" t="str">
        <f t="shared" si="10"/>
        <v>6034</v>
      </c>
      <c r="Z454" s="17">
        <v>6034</v>
      </c>
      <c r="AA454" s="402"/>
      <c r="AB454" s="420"/>
    </row>
    <row r="455" spans="1:28" ht="14.65" customHeight="1" x14ac:dyDescent="0.25">
      <c r="A455" s="16">
        <v>7151</v>
      </c>
      <c r="B455" s="16" t="s">
        <v>753</v>
      </c>
      <c r="C455" s="16" t="s">
        <v>754</v>
      </c>
      <c r="D455" s="16" t="s">
        <v>55</v>
      </c>
      <c r="E455" s="16" t="s">
        <v>50</v>
      </c>
      <c r="F455" s="17" t="s">
        <v>46</v>
      </c>
      <c r="G455" s="17" t="s">
        <v>46</v>
      </c>
      <c r="H455" s="17" t="s">
        <v>6</v>
      </c>
      <c r="I455" s="17" t="s">
        <v>6</v>
      </c>
      <c r="J455" s="17">
        <v>53</v>
      </c>
      <c r="K455" s="17">
        <v>0</v>
      </c>
      <c r="L455" s="17">
        <v>0</v>
      </c>
      <c r="M455" s="17">
        <v>0</v>
      </c>
      <c r="N455" s="17">
        <v>20</v>
      </c>
      <c r="O455" s="17">
        <v>25</v>
      </c>
      <c r="P455" s="23">
        <v>458</v>
      </c>
      <c r="Q455" s="23">
        <v>511</v>
      </c>
      <c r="R455" s="23">
        <v>556</v>
      </c>
      <c r="S455" s="17" t="s">
        <v>19</v>
      </c>
      <c r="T455" s="17" t="str">
        <f>IF(ISERROR(VLOOKUP(B:B,'Shared Sites 2-18'!$A$2:$P$98,3,FALSE)),"",VLOOKUP(B:B,'Shared Sites 2-18'!$A$2:$P$98,3,FALSE))</f>
        <v/>
      </c>
      <c r="U455" s="17" t="str">
        <f>IF(ISERROR(VLOOKUP(B:B,'Shared Sites 2-18'!$A$2:$P$98,4,FALSE)),"",VLOOKUP(B:B,'Shared Sites 2-18'!$A$2:$P$98,4,FALSE))</f>
        <v/>
      </c>
      <c r="V455" s="17" t="str">
        <f>IF(ISERROR(VLOOKUP(B:B,'Shared Sites 2-18'!$A$2:$P$98,5,FALSE)),"",VLOOKUP(B:B,'Shared Sites 2-18'!$A$2:$P$98,5,FALSE))</f>
        <v/>
      </c>
      <c r="W455" s="17" t="str">
        <f>IF(ISERROR(VLOOKUP(B:B,'Shared Sites 2-18'!$A$2:$P$98,15,FALSE)),"",VLOOKUP(B:B,'Shared Sites 2-18'!$A$2:$P$98,15,FALSE))</f>
        <v/>
      </c>
      <c r="Y455" s="17" t="str">
        <f t="shared" si="10"/>
        <v>6034</v>
      </c>
      <c r="Z455" s="17">
        <v>6034</v>
      </c>
      <c r="AA455" s="402"/>
      <c r="AB455" s="420"/>
    </row>
    <row r="456" spans="1:28" ht="14.65" customHeight="1" x14ac:dyDescent="0.25">
      <c r="A456" s="16">
        <v>7164</v>
      </c>
      <c r="B456" s="16" t="s">
        <v>755</v>
      </c>
      <c r="C456" s="16" t="s">
        <v>756</v>
      </c>
      <c r="D456" s="16" t="s">
        <v>55</v>
      </c>
      <c r="E456" s="16" t="s">
        <v>50</v>
      </c>
      <c r="F456" s="17" t="s">
        <v>46</v>
      </c>
      <c r="G456" s="17" t="s">
        <v>46</v>
      </c>
      <c r="H456" s="17" t="s">
        <v>51</v>
      </c>
      <c r="I456" s="17" t="s">
        <v>51</v>
      </c>
      <c r="J456" s="17">
        <v>12</v>
      </c>
      <c r="K456" s="17">
        <v>0</v>
      </c>
      <c r="L456" s="17">
        <v>0</v>
      </c>
      <c r="M456" s="17">
        <v>0</v>
      </c>
      <c r="N456" s="17">
        <v>0</v>
      </c>
      <c r="O456" s="17">
        <v>23</v>
      </c>
      <c r="P456" s="23">
        <v>591</v>
      </c>
      <c r="Q456" s="23">
        <v>603</v>
      </c>
      <c r="R456" s="23">
        <v>626</v>
      </c>
      <c r="S456" s="17" t="s">
        <v>19</v>
      </c>
      <c r="T456" s="17" t="str">
        <f>IF(ISERROR(VLOOKUP(B:B,'Shared Sites 2-18'!$A$2:$P$98,3,FALSE)),"",VLOOKUP(B:B,'Shared Sites 2-18'!$A$2:$P$98,3,FALSE))</f>
        <v/>
      </c>
      <c r="U456" s="17" t="str">
        <f>IF(ISERROR(VLOOKUP(B:B,'Shared Sites 2-18'!$A$2:$P$98,4,FALSE)),"",VLOOKUP(B:B,'Shared Sites 2-18'!$A$2:$P$98,4,FALSE))</f>
        <v/>
      </c>
      <c r="V456" s="17" t="str">
        <f>IF(ISERROR(VLOOKUP(B:B,'Shared Sites 2-18'!$A$2:$P$98,5,FALSE)),"",VLOOKUP(B:B,'Shared Sites 2-18'!$A$2:$P$98,5,FALSE))</f>
        <v/>
      </c>
      <c r="W456" s="17" t="str">
        <f>IF(ISERROR(VLOOKUP(B:B,'Shared Sites 2-18'!$A$2:$P$98,15,FALSE)),"",VLOOKUP(B:B,'Shared Sites 2-18'!$A$2:$P$98,15,FALSE))</f>
        <v/>
      </c>
      <c r="Y456" s="17" t="str">
        <f t="shared" si="10"/>
        <v>6034</v>
      </c>
      <c r="Z456" s="17">
        <v>6034</v>
      </c>
      <c r="AA456" s="402"/>
      <c r="AB456" s="420"/>
    </row>
    <row r="457" spans="1:28" ht="14.65" customHeight="1" x14ac:dyDescent="0.25">
      <c r="A457" s="16">
        <v>7178</v>
      </c>
      <c r="B457" s="16" t="s">
        <v>757</v>
      </c>
      <c r="C457" s="16" t="s">
        <v>758</v>
      </c>
      <c r="D457" s="16" t="s">
        <v>55</v>
      </c>
      <c r="E457" s="16" t="s">
        <v>50</v>
      </c>
      <c r="F457" s="17" t="s">
        <v>46</v>
      </c>
      <c r="G457" s="17" t="s">
        <v>46</v>
      </c>
      <c r="H457" s="17" t="s">
        <v>6</v>
      </c>
      <c r="I457" s="17" t="s">
        <v>6</v>
      </c>
      <c r="J457" s="17">
        <v>11</v>
      </c>
      <c r="K457" s="17">
        <v>0</v>
      </c>
      <c r="L457" s="17">
        <v>0</v>
      </c>
      <c r="M457" s="17">
        <v>13</v>
      </c>
      <c r="N457" s="17">
        <v>0</v>
      </c>
      <c r="O457" s="17">
        <v>14</v>
      </c>
      <c r="P457" s="23">
        <v>288</v>
      </c>
      <c r="Q457" s="23">
        <v>299</v>
      </c>
      <c r="R457" s="23">
        <v>326</v>
      </c>
      <c r="S457" s="17" t="s">
        <v>19</v>
      </c>
      <c r="T457" s="17" t="str">
        <f>IF(ISERROR(VLOOKUP(B:B,'Shared Sites 2-18'!$A$2:$P$98,3,FALSE)),"",VLOOKUP(B:B,'Shared Sites 2-18'!$A$2:$P$98,3,FALSE))</f>
        <v/>
      </c>
      <c r="U457" s="17" t="str">
        <f>IF(ISERROR(VLOOKUP(B:B,'Shared Sites 2-18'!$A$2:$P$98,4,FALSE)),"",VLOOKUP(B:B,'Shared Sites 2-18'!$A$2:$P$98,4,FALSE))</f>
        <v/>
      </c>
      <c r="V457" s="17" t="str">
        <f>IF(ISERROR(VLOOKUP(B:B,'Shared Sites 2-18'!$A$2:$P$98,5,FALSE)),"",VLOOKUP(B:B,'Shared Sites 2-18'!$A$2:$P$98,5,FALSE))</f>
        <v/>
      </c>
      <c r="W457" s="17" t="str">
        <f>IF(ISERROR(VLOOKUP(B:B,'Shared Sites 2-18'!$A$2:$P$98,15,FALSE)),"",VLOOKUP(B:B,'Shared Sites 2-18'!$A$2:$P$98,15,FALSE))</f>
        <v/>
      </c>
      <c r="Y457" s="17" t="str">
        <f t="shared" si="10"/>
        <v>6034</v>
      </c>
      <c r="Z457" s="17">
        <v>6034</v>
      </c>
      <c r="AA457" s="402"/>
      <c r="AB457" s="420"/>
    </row>
    <row r="458" spans="1:28" ht="14.65" customHeight="1" x14ac:dyDescent="0.25">
      <c r="A458" s="16">
        <v>7192</v>
      </c>
      <c r="B458" s="16" t="s">
        <v>759</v>
      </c>
      <c r="C458" s="16" t="s">
        <v>760</v>
      </c>
      <c r="D458" s="16" t="s">
        <v>55</v>
      </c>
      <c r="E458" s="16" t="s">
        <v>50</v>
      </c>
      <c r="F458" s="17" t="s">
        <v>46</v>
      </c>
      <c r="G458" s="17" t="s">
        <v>46</v>
      </c>
      <c r="H458" s="17" t="s">
        <v>49</v>
      </c>
      <c r="I458" s="17" t="s">
        <v>49</v>
      </c>
      <c r="J458" s="17">
        <v>9</v>
      </c>
      <c r="K458" s="17">
        <v>0</v>
      </c>
      <c r="L458" s="17">
        <v>0</v>
      </c>
      <c r="M458" s="17">
        <v>19</v>
      </c>
      <c r="N458" s="17">
        <v>32</v>
      </c>
      <c r="O458" s="17">
        <v>0</v>
      </c>
      <c r="P458" s="23">
        <v>406</v>
      </c>
      <c r="Q458" s="23">
        <v>415</v>
      </c>
      <c r="R458" s="23">
        <v>466</v>
      </c>
      <c r="S458" s="17" t="s">
        <v>19</v>
      </c>
      <c r="T458" s="17" t="str">
        <f>IF(ISERROR(VLOOKUP(B:B,'Shared Sites 2-18'!$A$2:$P$98,3,FALSE)),"",VLOOKUP(B:B,'Shared Sites 2-18'!$A$2:$P$98,3,FALSE))</f>
        <v/>
      </c>
      <c r="U458" s="17" t="str">
        <f>IF(ISERROR(VLOOKUP(B:B,'Shared Sites 2-18'!$A$2:$P$98,4,FALSE)),"",VLOOKUP(B:B,'Shared Sites 2-18'!$A$2:$P$98,4,FALSE))</f>
        <v/>
      </c>
      <c r="V458" s="17" t="str">
        <f>IF(ISERROR(VLOOKUP(B:B,'Shared Sites 2-18'!$A$2:$P$98,5,FALSE)),"",VLOOKUP(B:B,'Shared Sites 2-18'!$A$2:$P$98,5,FALSE))</f>
        <v/>
      </c>
      <c r="W458" s="17" t="str">
        <f>IF(ISERROR(VLOOKUP(B:B,'Shared Sites 2-18'!$A$2:$P$98,15,FALSE)),"",VLOOKUP(B:B,'Shared Sites 2-18'!$A$2:$P$98,15,FALSE))</f>
        <v/>
      </c>
      <c r="Y458" s="17" t="str">
        <f t="shared" si="10"/>
        <v>6034</v>
      </c>
      <c r="Z458" s="17">
        <v>6034</v>
      </c>
      <c r="AA458" s="402"/>
      <c r="AB458" s="420"/>
    </row>
    <row r="459" spans="1:28" ht="14.65" customHeight="1" x14ac:dyDescent="0.25">
      <c r="A459" s="16">
        <v>7198</v>
      </c>
      <c r="B459" s="16" t="s">
        <v>761</v>
      </c>
      <c r="C459" s="16" t="s">
        <v>762</v>
      </c>
      <c r="D459" s="16" t="s">
        <v>55</v>
      </c>
      <c r="E459" s="16" t="s">
        <v>80</v>
      </c>
      <c r="F459" s="17" t="s">
        <v>102</v>
      </c>
      <c r="G459" s="17" t="s">
        <v>46</v>
      </c>
      <c r="H459" s="17" t="s">
        <v>51</v>
      </c>
      <c r="I459" s="17" t="s">
        <v>51</v>
      </c>
      <c r="J459" s="17">
        <v>0</v>
      </c>
      <c r="K459" s="17">
        <v>0</v>
      </c>
      <c r="L459" s="17">
        <v>0</v>
      </c>
      <c r="M459" s="17">
        <v>0</v>
      </c>
      <c r="N459" s="17">
        <v>0</v>
      </c>
      <c r="O459" s="17">
        <v>0</v>
      </c>
      <c r="P459" s="23">
        <v>285</v>
      </c>
      <c r="Q459" s="23">
        <v>285</v>
      </c>
      <c r="R459" s="23">
        <v>285</v>
      </c>
      <c r="S459" s="17" t="s">
        <v>19</v>
      </c>
      <c r="T459" s="17" t="str">
        <f>IF(ISERROR(VLOOKUP(B:B,'Shared Sites 2-18'!$A$2:$P$98,3,FALSE)),"",VLOOKUP(B:B,'Shared Sites 2-18'!$A$2:$P$98,3,FALSE))</f>
        <v/>
      </c>
      <c r="U459" s="17" t="str">
        <f>IF(ISERROR(VLOOKUP(B:B,'Shared Sites 2-18'!$A$2:$P$98,4,FALSE)),"",VLOOKUP(B:B,'Shared Sites 2-18'!$A$2:$P$98,4,FALSE))</f>
        <v/>
      </c>
      <c r="V459" s="17" t="str">
        <f>IF(ISERROR(VLOOKUP(B:B,'Shared Sites 2-18'!$A$2:$P$98,5,FALSE)),"",VLOOKUP(B:B,'Shared Sites 2-18'!$A$2:$P$98,5,FALSE))</f>
        <v/>
      </c>
      <c r="W459" s="17" t="str">
        <f>IF(ISERROR(VLOOKUP(B:B,'Shared Sites 2-18'!$A$2:$P$98,15,FALSE)),"",VLOOKUP(B:B,'Shared Sites 2-18'!$A$2:$P$98,15,FALSE))</f>
        <v/>
      </c>
      <c r="Y459" s="17" t="str">
        <f t="shared" si="10"/>
        <v>6034</v>
      </c>
      <c r="Z459" s="17">
        <v>6034</v>
      </c>
      <c r="AA459" s="402"/>
      <c r="AB459" s="420"/>
    </row>
    <row r="460" spans="1:28" ht="14.65" customHeight="1" x14ac:dyDescent="0.25">
      <c r="A460" s="16">
        <v>7201</v>
      </c>
      <c r="B460" s="16" t="s">
        <v>763</v>
      </c>
      <c r="C460" s="16" t="s">
        <v>1614</v>
      </c>
      <c r="D460" s="16" t="s">
        <v>55</v>
      </c>
      <c r="E460" s="16" t="s">
        <v>80</v>
      </c>
      <c r="F460" s="17" t="s">
        <v>102</v>
      </c>
      <c r="G460" s="17" t="s">
        <v>46</v>
      </c>
      <c r="H460" s="17" t="s">
        <v>47</v>
      </c>
      <c r="I460" s="17" t="s">
        <v>47</v>
      </c>
      <c r="J460" s="17">
        <v>12</v>
      </c>
      <c r="K460" s="17">
        <v>0</v>
      </c>
      <c r="L460" s="17">
        <v>0</v>
      </c>
      <c r="M460" s="17">
        <v>18</v>
      </c>
      <c r="N460" s="17">
        <v>0</v>
      </c>
      <c r="O460" s="17">
        <v>0</v>
      </c>
      <c r="P460" s="23">
        <v>572</v>
      </c>
      <c r="Q460" s="23">
        <v>584</v>
      </c>
      <c r="R460" s="23">
        <v>602</v>
      </c>
      <c r="S460" s="17" t="s">
        <v>19</v>
      </c>
      <c r="T460" s="17" t="str">
        <f>IF(ISERROR(VLOOKUP(B:B,'Shared Sites 2-18'!$A$2:$P$98,3,FALSE)),"",VLOOKUP(B:B,'Shared Sites 2-18'!$A$2:$P$98,3,FALSE))</f>
        <v/>
      </c>
      <c r="U460" s="17" t="str">
        <f>IF(ISERROR(VLOOKUP(B:B,'Shared Sites 2-18'!$A$2:$P$98,4,FALSE)),"",VLOOKUP(B:B,'Shared Sites 2-18'!$A$2:$P$98,4,FALSE))</f>
        <v/>
      </c>
      <c r="V460" s="17" t="str">
        <f>IF(ISERROR(VLOOKUP(B:B,'Shared Sites 2-18'!$A$2:$P$98,5,FALSE)),"",VLOOKUP(B:B,'Shared Sites 2-18'!$A$2:$P$98,5,FALSE))</f>
        <v/>
      </c>
      <c r="W460" s="17" t="str">
        <f>IF(ISERROR(VLOOKUP(B:B,'Shared Sites 2-18'!$A$2:$P$98,15,FALSE)),"",VLOOKUP(B:B,'Shared Sites 2-18'!$A$2:$P$98,15,FALSE))</f>
        <v/>
      </c>
      <c r="Y460" s="17" t="str">
        <f t="shared" ref="Y460:Y496" si="11">IF(S460="Elem","6034",IF(S460="Middle","9654",IF(S460="Senior","12068","")))</f>
        <v>6034</v>
      </c>
      <c r="Z460" s="17">
        <v>6034</v>
      </c>
      <c r="AA460" s="402"/>
      <c r="AB460" s="420"/>
    </row>
    <row r="461" spans="1:28" ht="14.65" customHeight="1" x14ac:dyDescent="0.25">
      <c r="A461" s="16">
        <v>7205</v>
      </c>
      <c r="B461" s="16" t="s">
        <v>764</v>
      </c>
      <c r="C461" s="16" t="s">
        <v>1615</v>
      </c>
      <c r="D461" s="16" t="s">
        <v>55</v>
      </c>
      <c r="E461" s="16" t="s">
        <v>50</v>
      </c>
      <c r="F461" s="17" t="s">
        <v>46</v>
      </c>
      <c r="G461" s="17" t="s">
        <v>46</v>
      </c>
      <c r="H461" s="17" t="s">
        <v>48</v>
      </c>
      <c r="I461" s="17" t="s">
        <v>48</v>
      </c>
      <c r="J461" s="17">
        <v>16</v>
      </c>
      <c r="K461" s="17">
        <v>0</v>
      </c>
      <c r="L461" s="17">
        <v>0</v>
      </c>
      <c r="M461" s="17">
        <v>0</v>
      </c>
      <c r="N461" s="17">
        <v>0</v>
      </c>
      <c r="O461" s="17">
        <v>11</v>
      </c>
      <c r="P461" s="23">
        <v>278</v>
      </c>
      <c r="Q461" s="23">
        <v>294</v>
      </c>
      <c r="R461" s="23">
        <v>305</v>
      </c>
      <c r="S461" s="17" t="s">
        <v>19</v>
      </c>
      <c r="T461" s="17" t="str">
        <f>IF(ISERROR(VLOOKUP(B:B,'Shared Sites 2-18'!$A$2:$P$98,3,FALSE)),"",VLOOKUP(B:B,'Shared Sites 2-18'!$A$2:$P$98,3,FALSE))</f>
        <v/>
      </c>
      <c r="U461" s="17" t="str">
        <f>IF(ISERROR(VLOOKUP(B:B,'Shared Sites 2-18'!$A$2:$P$98,4,FALSE)),"",VLOOKUP(B:B,'Shared Sites 2-18'!$A$2:$P$98,4,FALSE))</f>
        <v/>
      </c>
      <c r="V461" s="17" t="str">
        <f>IF(ISERROR(VLOOKUP(B:B,'Shared Sites 2-18'!$A$2:$P$98,5,FALSE)),"",VLOOKUP(B:B,'Shared Sites 2-18'!$A$2:$P$98,5,FALSE))</f>
        <v/>
      </c>
      <c r="W461" s="17" t="str">
        <f>IF(ISERROR(VLOOKUP(B:B,'Shared Sites 2-18'!$A$2:$P$98,15,FALSE)),"",VLOOKUP(B:B,'Shared Sites 2-18'!$A$2:$P$98,15,FALSE))</f>
        <v/>
      </c>
      <c r="Y461" s="17" t="str">
        <f t="shared" si="11"/>
        <v>6034</v>
      </c>
      <c r="Z461" s="17">
        <v>6034</v>
      </c>
      <c r="AA461" s="402"/>
      <c r="AB461" s="420"/>
    </row>
    <row r="462" spans="1:28" ht="14.65" customHeight="1" x14ac:dyDescent="0.25">
      <c r="A462" s="16">
        <v>7219</v>
      </c>
      <c r="B462" s="16" t="s">
        <v>765</v>
      </c>
      <c r="C462" s="16" t="s">
        <v>1616</v>
      </c>
      <c r="D462" s="16" t="s">
        <v>55</v>
      </c>
      <c r="E462" s="16" t="s">
        <v>50</v>
      </c>
      <c r="F462" s="17" t="s">
        <v>46</v>
      </c>
      <c r="G462" s="17" t="s">
        <v>46</v>
      </c>
      <c r="H462" s="17" t="s">
        <v>6</v>
      </c>
      <c r="I462" s="17" t="s">
        <v>6</v>
      </c>
      <c r="J462" s="17">
        <v>23</v>
      </c>
      <c r="K462" s="17">
        <v>0</v>
      </c>
      <c r="L462" s="17">
        <v>0</v>
      </c>
      <c r="M462" s="17">
        <v>0</v>
      </c>
      <c r="N462" s="17">
        <v>0</v>
      </c>
      <c r="O462" s="17">
        <v>0</v>
      </c>
      <c r="P462" s="23">
        <v>258</v>
      </c>
      <c r="Q462" s="23">
        <v>281</v>
      </c>
      <c r="R462" s="23">
        <v>281</v>
      </c>
      <c r="S462" s="17" t="s">
        <v>19</v>
      </c>
      <c r="T462" s="17" t="str">
        <f>IF(ISERROR(VLOOKUP(B:B,'Shared Sites 2-18'!$A$2:$P$98,3,FALSE)),"",VLOOKUP(B:B,'Shared Sites 2-18'!$A$2:$P$98,3,FALSE))</f>
        <v/>
      </c>
      <c r="U462" s="17" t="str">
        <f>IF(ISERROR(VLOOKUP(B:B,'Shared Sites 2-18'!$A$2:$P$98,4,FALSE)),"",VLOOKUP(B:B,'Shared Sites 2-18'!$A$2:$P$98,4,FALSE))</f>
        <v/>
      </c>
      <c r="V462" s="17" t="str">
        <f>IF(ISERROR(VLOOKUP(B:B,'Shared Sites 2-18'!$A$2:$P$98,5,FALSE)),"",VLOOKUP(B:B,'Shared Sites 2-18'!$A$2:$P$98,5,FALSE))</f>
        <v/>
      </c>
      <c r="W462" s="17" t="str">
        <f>IF(ISERROR(VLOOKUP(B:B,'Shared Sites 2-18'!$A$2:$P$98,15,FALSE)),"",VLOOKUP(B:B,'Shared Sites 2-18'!$A$2:$P$98,15,FALSE))</f>
        <v/>
      </c>
      <c r="Y462" s="17" t="str">
        <f t="shared" si="11"/>
        <v>6034</v>
      </c>
      <c r="Z462" s="17">
        <v>6034</v>
      </c>
      <c r="AA462" s="402"/>
      <c r="AB462" s="420"/>
    </row>
    <row r="463" spans="1:28" ht="14.65" customHeight="1" x14ac:dyDescent="0.25">
      <c r="A463" s="16">
        <v>7220</v>
      </c>
      <c r="B463" s="16" t="s">
        <v>766</v>
      </c>
      <c r="C463" s="16" t="s">
        <v>767</v>
      </c>
      <c r="D463" s="16" t="s">
        <v>141</v>
      </c>
      <c r="E463" s="16" t="s">
        <v>50</v>
      </c>
      <c r="F463" s="17" t="s">
        <v>46</v>
      </c>
      <c r="G463" s="17" t="s">
        <v>46</v>
      </c>
      <c r="H463" s="17" t="s">
        <v>6</v>
      </c>
      <c r="I463" s="17" t="s">
        <v>6</v>
      </c>
      <c r="J463" s="17">
        <v>19</v>
      </c>
      <c r="K463" s="17">
        <v>0</v>
      </c>
      <c r="L463" s="17">
        <v>0</v>
      </c>
      <c r="M463" s="17">
        <v>16</v>
      </c>
      <c r="N463" s="17">
        <v>73</v>
      </c>
      <c r="O463" s="17">
        <v>0</v>
      </c>
      <c r="P463" s="23">
        <v>198</v>
      </c>
      <c r="Q463" s="23">
        <v>217</v>
      </c>
      <c r="R463" s="23">
        <v>306</v>
      </c>
      <c r="S463" s="17" t="s">
        <v>19</v>
      </c>
      <c r="T463" s="17" t="str">
        <f>IF(ISERROR(VLOOKUP(B:B,'Shared Sites 2-18'!$A$2:$P$98,3,FALSE)),"",VLOOKUP(B:B,'Shared Sites 2-18'!$A$2:$P$98,3,FALSE))</f>
        <v/>
      </c>
      <c r="U463" s="17" t="str">
        <f>IF(ISERROR(VLOOKUP(B:B,'Shared Sites 2-18'!$A$2:$P$98,4,FALSE)),"",VLOOKUP(B:B,'Shared Sites 2-18'!$A$2:$P$98,4,FALSE))</f>
        <v/>
      </c>
      <c r="V463" s="17" t="str">
        <f>IF(ISERROR(VLOOKUP(B:B,'Shared Sites 2-18'!$A$2:$P$98,5,FALSE)),"",VLOOKUP(B:B,'Shared Sites 2-18'!$A$2:$P$98,5,FALSE))</f>
        <v/>
      </c>
      <c r="W463" s="17" t="str">
        <f>IF(ISERROR(VLOOKUP(B:B,'Shared Sites 2-18'!$A$2:$P$98,15,FALSE)),"",VLOOKUP(B:B,'Shared Sites 2-18'!$A$2:$P$98,15,FALSE))</f>
        <v/>
      </c>
      <c r="Y463" s="17" t="str">
        <f t="shared" si="11"/>
        <v>6034</v>
      </c>
      <c r="Z463" s="17">
        <v>6034</v>
      </c>
      <c r="AA463" s="402"/>
      <c r="AB463" s="420"/>
    </row>
    <row r="464" spans="1:28" ht="14.65" customHeight="1" x14ac:dyDescent="0.25">
      <c r="A464" s="16">
        <v>7247</v>
      </c>
      <c r="B464" s="16" t="s">
        <v>768</v>
      </c>
      <c r="C464" s="16" t="s">
        <v>1617</v>
      </c>
      <c r="D464" s="16" t="s">
        <v>55</v>
      </c>
      <c r="E464" s="16" t="s">
        <v>50</v>
      </c>
      <c r="F464" s="17" t="s">
        <v>46</v>
      </c>
      <c r="G464" s="17" t="s">
        <v>46</v>
      </c>
      <c r="H464" s="17" t="s">
        <v>47</v>
      </c>
      <c r="I464" s="17" t="s">
        <v>47</v>
      </c>
      <c r="J464" s="17">
        <v>38</v>
      </c>
      <c r="K464" s="17">
        <v>0</v>
      </c>
      <c r="L464" s="17">
        <v>0</v>
      </c>
      <c r="M464" s="17">
        <v>0</v>
      </c>
      <c r="N464" s="17">
        <v>0</v>
      </c>
      <c r="O464" s="17">
        <v>0</v>
      </c>
      <c r="P464" s="23">
        <v>424</v>
      </c>
      <c r="Q464" s="23">
        <v>462</v>
      </c>
      <c r="R464" s="23">
        <v>462</v>
      </c>
      <c r="S464" s="17" t="s">
        <v>19</v>
      </c>
      <c r="T464" s="17" t="str">
        <f>IF(ISERROR(VLOOKUP(B:B,'Shared Sites 2-18'!$A$2:$P$98,3,FALSE)),"",VLOOKUP(B:B,'Shared Sites 2-18'!$A$2:$P$98,3,FALSE))</f>
        <v/>
      </c>
      <c r="U464" s="17" t="str">
        <f>IF(ISERROR(VLOOKUP(B:B,'Shared Sites 2-18'!$A$2:$P$98,4,FALSE)),"",VLOOKUP(B:B,'Shared Sites 2-18'!$A$2:$P$98,4,FALSE))</f>
        <v/>
      </c>
      <c r="V464" s="17" t="str">
        <f>IF(ISERROR(VLOOKUP(B:B,'Shared Sites 2-18'!$A$2:$P$98,5,FALSE)),"",VLOOKUP(B:B,'Shared Sites 2-18'!$A$2:$P$98,5,FALSE))</f>
        <v/>
      </c>
      <c r="W464" s="17" t="str">
        <f>IF(ISERROR(VLOOKUP(B:B,'Shared Sites 2-18'!$A$2:$P$98,15,FALSE)),"",VLOOKUP(B:B,'Shared Sites 2-18'!$A$2:$P$98,15,FALSE))</f>
        <v/>
      </c>
      <c r="Y464" s="17" t="str">
        <f t="shared" si="11"/>
        <v>6034</v>
      </c>
      <c r="Z464" s="17">
        <v>6034</v>
      </c>
      <c r="AA464" s="402"/>
      <c r="AB464" s="420"/>
    </row>
    <row r="465" spans="1:28" ht="14.65" customHeight="1" x14ac:dyDescent="0.25">
      <c r="A465" s="16">
        <v>7260</v>
      </c>
      <c r="B465" s="16" t="s">
        <v>769</v>
      </c>
      <c r="C465" s="16" t="s">
        <v>770</v>
      </c>
      <c r="D465" s="16" t="s">
        <v>55</v>
      </c>
      <c r="E465" s="16" t="s">
        <v>50</v>
      </c>
      <c r="F465" s="17" t="s">
        <v>46</v>
      </c>
      <c r="G465" s="17" t="s">
        <v>46</v>
      </c>
      <c r="H465" s="17" t="s">
        <v>52</v>
      </c>
      <c r="I465" s="17" t="s">
        <v>52</v>
      </c>
      <c r="J465" s="17">
        <v>34</v>
      </c>
      <c r="K465" s="17">
        <v>0</v>
      </c>
      <c r="L465" s="17">
        <v>0</v>
      </c>
      <c r="M465" s="17">
        <v>9</v>
      </c>
      <c r="N465" s="17">
        <v>0</v>
      </c>
      <c r="O465" s="17">
        <v>25</v>
      </c>
      <c r="P465" s="23">
        <v>588</v>
      </c>
      <c r="Q465" s="23">
        <v>622</v>
      </c>
      <c r="R465" s="23">
        <v>656</v>
      </c>
      <c r="S465" s="17" t="s">
        <v>19</v>
      </c>
      <c r="T465" s="17" t="str">
        <f>IF(ISERROR(VLOOKUP(B:B,'Shared Sites 2-18'!$A$2:$P$98,3,FALSE)),"",VLOOKUP(B:B,'Shared Sites 2-18'!$A$2:$P$98,3,FALSE))</f>
        <v/>
      </c>
      <c r="U465" s="17" t="str">
        <f>IF(ISERROR(VLOOKUP(B:B,'Shared Sites 2-18'!$A$2:$P$98,4,FALSE)),"",VLOOKUP(B:B,'Shared Sites 2-18'!$A$2:$P$98,4,FALSE))</f>
        <v/>
      </c>
      <c r="V465" s="17" t="str">
        <f>IF(ISERROR(VLOOKUP(B:B,'Shared Sites 2-18'!$A$2:$P$98,5,FALSE)),"",VLOOKUP(B:B,'Shared Sites 2-18'!$A$2:$P$98,5,FALSE))</f>
        <v/>
      </c>
      <c r="W465" s="17" t="str">
        <f>IF(ISERROR(VLOOKUP(B:B,'Shared Sites 2-18'!$A$2:$P$98,15,FALSE)),"",VLOOKUP(B:B,'Shared Sites 2-18'!$A$2:$P$98,15,FALSE))</f>
        <v/>
      </c>
      <c r="Y465" s="17" t="str">
        <f t="shared" si="11"/>
        <v>6034</v>
      </c>
      <c r="Z465" s="17">
        <v>6034</v>
      </c>
      <c r="AA465" s="402"/>
      <c r="AB465" s="420"/>
    </row>
    <row r="466" spans="1:28" ht="14.65" customHeight="1" x14ac:dyDescent="0.25">
      <c r="A466" s="16">
        <v>7274</v>
      </c>
      <c r="B466" s="16" t="s">
        <v>771</v>
      </c>
      <c r="C466" s="16" t="s">
        <v>772</v>
      </c>
      <c r="D466" s="16" t="s">
        <v>55</v>
      </c>
      <c r="E466" s="16" t="s">
        <v>50</v>
      </c>
      <c r="F466" s="17" t="s">
        <v>46</v>
      </c>
      <c r="G466" s="17" t="s">
        <v>46</v>
      </c>
      <c r="H466" s="17" t="s">
        <v>6</v>
      </c>
      <c r="I466" s="17" t="s">
        <v>6</v>
      </c>
      <c r="J466" s="17">
        <v>17</v>
      </c>
      <c r="K466" s="17">
        <v>0</v>
      </c>
      <c r="L466" s="17">
        <v>0</v>
      </c>
      <c r="M466" s="17">
        <v>23</v>
      </c>
      <c r="N466" s="17">
        <v>0</v>
      </c>
      <c r="O466" s="17">
        <v>24</v>
      </c>
      <c r="P466" s="23">
        <v>562</v>
      </c>
      <c r="Q466" s="23">
        <v>579</v>
      </c>
      <c r="R466" s="23">
        <v>626</v>
      </c>
      <c r="S466" s="17" t="s">
        <v>19</v>
      </c>
      <c r="T466" s="17" t="str">
        <f>IF(ISERROR(VLOOKUP(B:B,'Shared Sites 2-18'!$A$2:$P$98,3,FALSE)),"",VLOOKUP(B:B,'Shared Sites 2-18'!$A$2:$P$98,3,FALSE))</f>
        <v/>
      </c>
      <c r="U466" s="17" t="str">
        <f>IF(ISERROR(VLOOKUP(B:B,'Shared Sites 2-18'!$A$2:$P$98,4,FALSE)),"",VLOOKUP(B:B,'Shared Sites 2-18'!$A$2:$P$98,4,FALSE))</f>
        <v/>
      </c>
      <c r="V466" s="17" t="str">
        <f>IF(ISERROR(VLOOKUP(B:B,'Shared Sites 2-18'!$A$2:$P$98,5,FALSE)),"",VLOOKUP(B:B,'Shared Sites 2-18'!$A$2:$P$98,5,FALSE))</f>
        <v/>
      </c>
      <c r="W466" s="17" t="str">
        <f>IF(ISERROR(VLOOKUP(B:B,'Shared Sites 2-18'!$A$2:$P$98,15,FALSE)),"",VLOOKUP(B:B,'Shared Sites 2-18'!$A$2:$P$98,15,FALSE))</f>
        <v/>
      </c>
      <c r="Y466" s="17" t="str">
        <f t="shared" si="11"/>
        <v>6034</v>
      </c>
      <c r="Z466" s="17">
        <v>6034</v>
      </c>
      <c r="AA466" s="402"/>
      <c r="AB466" s="420"/>
    </row>
    <row r="467" spans="1:28" ht="14.65" customHeight="1" x14ac:dyDescent="0.25">
      <c r="A467" s="16">
        <v>7288</v>
      </c>
      <c r="B467" s="16" t="s">
        <v>773</v>
      </c>
      <c r="C467" s="16" t="s">
        <v>774</v>
      </c>
      <c r="D467" s="16" t="s">
        <v>55</v>
      </c>
      <c r="E467" s="16" t="s">
        <v>50</v>
      </c>
      <c r="F467" s="17" t="s">
        <v>46</v>
      </c>
      <c r="G467" s="17" t="s">
        <v>46</v>
      </c>
      <c r="H467" s="17" t="s">
        <v>6</v>
      </c>
      <c r="I467" s="17" t="s">
        <v>6</v>
      </c>
      <c r="J467" s="17">
        <v>25</v>
      </c>
      <c r="K467" s="17">
        <v>0</v>
      </c>
      <c r="L467" s="17">
        <v>0</v>
      </c>
      <c r="M467" s="17">
        <v>0</v>
      </c>
      <c r="N467" s="17">
        <v>0</v>
      </c>
      <c r="O467" s="17">
        <v>23</v>
      </c>
      <c r="P467" s="23">
        <v>644</v>
      </c>
      <c r="Q467" s="23">
        <v>669</v>
      </c>
      <c r="R467" s="23">
        <v>692</v>
      </c>
      <c r="S467" s="17" t="s">
        <v>19</v>
      </c>
      <c r="T467" s="17" t="str">
        <f>IF(ISERROR(VLOOKUP(B:B,'Shared Sites 2-18'!$A$2:$P$98,3,FALSE)),"",VLOOKUP(B:B,'Shared Sites 2-18'!$A$2:$P$98,3,FALSE))</f>
        <v/>
      </c>
      <c r="U467" s="17" t="str">
        <f>IF(ISERROR(VLOOKUP(B:B,'Shared Sites 2-18'!$A$2:$P$98,4,FALSE)),"",VLOOKUP(B:B,'Shared Sites 2-18'!$A$2:$P$98,4,FALSE))</f>
        <v/>
      </c>
      <c r="V467" s="17" t="str">
        <f>IF(ISERROR(VLOOKUP(B:B,'Shared Sites 2-18'!$A$2:$P$98,5,FALSE)),"",VLOOKUP(B:B,'Shared Sites 2-18'!$A$2:$P$98,5,FALSE))</f>
        <v/>
      </c>
      <c r="W467" s="17" t="str">
        <f>IF(ISERROR(VLOOKUP(B:B,'Shared Sites 2-18'!$A$2:$P$98,15,FALSE)),"",VLOOKUP(B:B,'Shared Sites 2-18'!$A$2:$P$98,15,FALSE))</f>
        <v/>
      </c>
      <c r="Y467" s="17" t="str">
        <f t="shared" si="11"/>
        <v>6034</v>
      </c>
      <c r="Z467" s="17">
        <v>6034</v>
      </c>
      <c r="AA467" s="402"/>
      <c r="AB467" s="420"/>
    </row>
    <row r="468" spans="1:28" ht="14.65" customHeight="1" x14ac:dyDescent="0.25">
      <c r="A468" s="16">
        <v>7301</v>
      </c>
      <c r="B468" s="16" t="s">
        <v>775</v>
      </c>
      <c r="C468" s="16" t="s">
        <v>776</v>
      </c>
      <c r="D468" s="16" t="s">
        <v>55</v>
      </c>
      <c r="E468" s="16" t="s">
        <v>50</v>
      </c>
      <c r="F468" s="17" t="s">
        <v>46</v>
      </c>
      <c r="G468" s="17" t="s">
        <v>46</v>
      </c>
      <c r="H468" s="17" t="s">
        <v>6</v>
      </c>
      <c r="I468" s="17" t="s">
        <v>6</v>
      </c>
      <c r="J468" s="17">
        <v>38</v>
      </c>
      <c r="K468" s="17">
        <v>0</v>
      </c>
      <c r="L468" s="17">
        <v>0</v>
      </c>
      <c r="M468" s="17">
        <v>15</v>
      </c>
      <c r="N468" s="17">
        <v>0</v>
      </c>
      <c r="O468" s="17">
        <v>24</v>
      </c>
      <c r="P468" s="23">
        <v>544</v>
      </c>
      <c r="Q468" s="23">
        <v>582</v>
      </c>
      <c r="R468" s="23">
        <v>621</v>
      </c>
      <c r="S468" s="17" t="s">
        <v>19</v>
      </c>
      <c r="T468" s="17" t="str">
        <f>IF(ISERROR(VLOOKUP(B:B,'Shared Sites 2-18'!$A$2:$P$98,3,FALSE)),"",VLOOKUP(B:B,'Shared Sites 2-18'!$A$2:$P$98,3,FALSE))</f>
        <v/>
      </c>
      <c r="U468" s="17" t="str">
        <f>IF(ISERROR(VLOOKUP(B:B,'Shared Sites 2-18'!$A$2:$P$98,4,FALSE)),"",VLOOKUP(B:B,'Shared Sites 2-18'!$A$2:$P$98,4,FALSE))</f>
        <v/>
      </c>
      <c r="V468" s="17" t="str">
        <f>IF(ISERROR(VLOOKUP(B:B,'Shared Sites 2-18'!$A$2:$P$98,5,FALSE)),"",VLOOKUP(B:B,'Shared Sites 2-18'!$A$2:$P$98,5,FALSE))</f>
        <v/>
      </c>
      <c r="W468" s="17" t="str">
        <f>IF(ISERROR(VLOOKUP(B:B,'Shared Sites 2-18'!$A$2:$P$98,15,FALSE)),"",VLOOKUP(B:B,'Shared Sites 2-18'!$A$2:$P$98,15,FALSE))</f>
        <v/>
      </c>
      <c r="Y468" s="17" t="str">
        <f t="shared" si="11"/>
        <v>6034</v>
      </c>
      <c r="Z468" s="17">
        <v>6034</v>
      </c>
      <c r="AA468" s="402"/>
      <c r="AB468" s="420"/>
    </row>
    <row r="469" spans="1:28" ht="14.65" customHeight="1" x14ac:dyDescent="0.25">
      <c r="A469" s="16">
        <v>7329</v>
      </c>
      <c r="B469" s="16" t="s">
        <v>777</v>
      </c>
      <c r="C469" s="16" t="s">
        <v>778</v>
      </c>
      <c r="D469" s="16" t="s">
        <v>55</v>
      </c>
      <c r="E469" s="16" t="s">
        <v>50</v>
      </c>
      <c r="F469" s="17" t="s">
        <v>46</v>
      </c>
      <c r="G469" s="17" t="s">
        <v>46</v>
      </c>
      <c r="H469" s="17" t="s">
        <v>48</v>
      </c>
      <c r="I469" s="17" t="s">
        <v>48</v>
      </c>
      <c r="J469" s="17">
        <v>27</v>
      </c>
      <c r="K469" s="17">
        <v>0</v>
      </c>
      <c r="L469" s="17">
        <v>0</v>
      </c>
      <c r="M469" s="17">
        <v>6</v>
      </c>
      <c r="N469" s="17">
        <v>0</v>
      </c>
      <c r="O469" s="17">
        <v>24</v>
      </c>
      <c r="P469" s="23">
        <v>368</v>
      </c>
      <c r="Q469" s="23">
        <v>395</v>
      </c>
      <c r="R469" s="23">
        <v>425</v>
      </c>
      <c r="S469" s="17" t="s">
        <v>19</v>
      </c>
      <c r="T469" s="17" t="str">
        <f>IF(ISERROR(VLOOKUP(B:B,'Shared Sites 2-18'!$A$2:$P$98,3,FALSE)),"",VLOOKUP(B:B,'Shared Sites 2-18'!$A$2:$P$98,3,FALSE))</f>
        <v/>
      </c>
      <c r="U469" s="17" t="str">
        <f>IF(ISERROR(VLOOKUP(B:B,'Shared Sites 2-18'!$A$2:$P$98,4,FALSE)),"",VLOOKUP(B:B,'Shared Sites 2-18'!$A$2:$P$98,4,FALSE))</f>
        <v/>
      </c>
      <c r="V469" s="17" t="str">
        <f>IF(ISERROR(VLOOKUP(B:B,'Shared Sites 2-18'!$A$2:$P$98,5,FALSE)),"",VLOOKUP(B:B,'Shared Sites 2-18'!$A$2:$P$98,5,FALSE))</f>
        <v/>
      </c>
      <c r="W469" s="17" t="str">
        <f>IF(ISERROR(VLOOKUP(B:B,'Shared Sites 2-18'!$A$2:$P$98,15,FALSE)),"",VLOOKUP(B:B,'Shared Sites 2-18'!$A$2:$P$98,15,FALSE))</f>
        <v/>
      </c>
      <c r="Y469" s="17" t="str">
        <f t="shared" si="11"/>
        <v>6034</v>
      </c>
      <c r="Z469" s="17">
        <v>6034</v>
      </c>
      <c r="AA469" s="402"/>
      <c r="AB469" s="420"/>
    </row>
    <row r="470" spans="1:28" ht="14.65" customHeight="1" x14ac:dyDescent="0.25">
      <c r="A470" s="16">
        <v>7342</v>
      </c>
      <c r="B470" s="16" t="s">
        <v>779</v>
      </c>
      <c r="C470" s="16" t="s">
        <v>1618</v>
      </c>
      <c r="D470" s="16" t="s">
        <v>55</v>
      </c>
      <c r="E470" s="16" t="s">
        <v>50</v>
      </c>
      <c r="F470" s="17" t="s">
        <v>46</v>
      </c>
      <c r="G470" s="17" t="s">
        <v>46</v>
      </c>
      <c r="H470" s="17" t="s">
        <v>48</v>
      </c>
      <c r="I470" s="17" t="s">
        <v>48</v>
      </c>
      <c r="J470" s="17">
        <v>51</v>
      </c>
      <c r="K470" s="17">
        <v>0</v>
      </c>
      <c r="L470" s="17">
        <v>0</v>
      </c>
      <c r="M470" s="17">
        <v>0</v>
      </c>
      <c r="N470" s="17">
        <v>0</v>
      </c>
      <c r="O470" s="17">
        <v>14</v>
      </c>
      <c r="P470" s="23">
        <v>655</v>
      </c>
      <c r="Q470" s="23">
        <v>706</v>
      </c>
      <c r="R470" s="23">
        <v>720</v>
      </c>
      <c r="S470" s="17" t="s">
        <v>19</v>
      </c>
      <c r="T470" s="17" t="str">
        <f>IF(ISERROR(VLOOKUP(B:B,'Shared Sites 2-18'!$A$2:$P$98,3,FALSE)),"",VLOOKUP(B:B,'Shared Sites 2-18'!$A$2:$P$98,3,FALSE))</f>
        <v/>
      </c>
      <c r="U470" s="17" t="str">
        <f>IF(ISERROR(VLOOKUP(B:B,'Shared Sites 2-18'!$A$2:$P$98,4,FALSE)),"",VLOOKUP(B:B,'Shared Sites 2-18'!$A$2:$P$98,4,FALSE))</f>
        <v/>
      </c>
      <c r="V470" s="17" t="str">
        <f>IF(ISERROR(VLOOKUP(B:B,'Shared Sites 2-18'!$A$2:$P$98,5,FALSE)),"",VLOOKUP(B:B,'Shared Sites 2-18'!$A$2:$P$98,5,FALSE))</f>
        <v/>
      </c>
      <c r="W470" s="17" t="str">
        <f>IF(ISERROR(VLOOKUP(B:B,'Shared Sites 2-18'!$A$2:$P$98,15,FALSE)),"",VLOOKUP(B:B,'Shared Sites 2-18'!$A$2:$P$98,15,FALSE))</f>
        <v/>
      </c>
      <c r="Y470" s="17" t="str">
        <f t="shared" si="11"/>
        <v>6034</v>
      </c>
      <c r="Z470" s="17">
        <v>6034</v>
      </c>
      <c r="AA470" s="402"/>
      <c r="AB470" s="420"/>
    </row>
    <row r="471" spans="1:28" ht="14.65" customHeight="1" x14ac:dyDescent="0.25">
      <c r="A471" s="16">
        <v>7356</v>
      </c>
      <c r="B471" s="16" t="s">
        <v>780</v>
      </c>
      <c r="C471" s="16" t="s">
        <v>1619</v>
      </c>
      <c r="D471" s="16" t="s">
        <v>55</v>
      </c>
      <c r="E471" s="16" t="s">
        <v>50</v>
      </c>
      <c r="F471" s="17" t="s">
        <v>46</v>
      </c>
      <c r="G471" s="17" t="s">
        <v>46</v>
      </c>
      <c r="H471" s="17" t="s">
        <v>6</v>
      </c>
      <c r="I471" s="17" t="s">
        <v>6</v>
      </c>
      <c r="J471" s="17">
        <v>66</v>
      </c>
      <c r="K471" s="17">
        <v>0</v>
      </c>
      <c r="L471" s="17">
        <v>0</v>
      </c>
      <c r="M471" s="17">
        <v>7</v>
      </c>
      <c r="N471" s="17">
        <v>31</v>
      </c>
      <c r="O471" s="17">
        <v>23</v>
      </c>
      <c r="P471" s="23">
        <v>971</v>
      </c>
      <c r="Q471" s="23">
        <v>1037</v>
      </c>
      <c r="R471" s="23">
        <v>1098</v>
      </c>
      <c r="S471" s="17" t="s">
        <v>19</v>
      </c>
      <c r="T471" s="17" t="str">
        <f>IF(ISERROR(VLOOKUP(B:B,'Shared Sites 2-18'!$A$2:$P$98,3,FALSE)),"",VLOOKUP(B:B,'Shared Sites 2-18'!$A$2:$P$98,3,FALSE))</f>
        <v/>
      </c>
      <c r="U471" s="17" t="str">
        <f>IF(ISERROR(VLOOKUP(B:B,'Shared Sites 2-18'!$A$2:$P$98,4,FALSE)),"",VLOOKUP(B:B,'Shared Sites 2-18'!$A$2:$P$98,4,FALSE))</f>
        <v/>
      </c>
      <c r="V471" s="17" t="str">
        <f>IF(ISERROR(VLOOKUP(B:B,'Shared Sites 2-18'!$A$2:$P$98,5,FALSE)),"",VLOOKUP(B:B,'Shared Sites 2-18'!$A$2:$P$98,5,FALSE))</f>
        <v/>
      </c>
      <c r="W471" s="17" t="str">
        <f>IF(ISERROR(VLOOKUP(B:B,'Shared Sites 2-18'!$A$2:$P$98,15,FALSE)),"",VLOOKUP(B:B,'Shared Sites 2-18'!$A$2:$P$98,15,FALSE))</f>
        <v/>
      </c>
      <c r="Y471" s="17" t="str">
        <f t="shared" si="11"/>
        <v>6034</v>
      </c>
      <c r="Z471" s="17">
        <v>6034</v>
      </c>
      <c r="AA471" s="402"/>
      <c r="AB471" s="420"/>
    </row>
    <row r="472" spans="1:28" ht="14.65" customHeight="1" x14ac:dyDescent="0.25">
      <c r="A472" s="16">
        <v>7370</v>
      </c>
      <c r="B472" s="16" t="s">
        <v>781</v>
      </c>
      <c r="C472" s="16" t="s">
        <v>1620</v>
      </c>
      <c r="D472" s="16" t="s">
        <v>101</v>
      </c>
      <c r="E472" s="16" t="s">
        <v>50</v>
      </c>
      <c r="F472" s="17" t="s">
        <v>46</v>
      </c>
      <c r="G472" s="17" t="s">
        <v>102</v>
      </c>
      <c r="H472" s="17" t="s">
        <v>52</v>
      </c>
      <c r="I472" s="17" t="s">
        <v>52</v>
      </c>
      <c r="J472" s="17">
        <v>22</v>
      </c>
      <c r="K472" s="17">
        <v>0</v>
      </c>
      <c r="L472" s="17">
        <v>0</v>
      </c>
      <c r="M472" s="17">
        <v>13</v>
      </c>
      <c r="N472" s="17">
        <v>0</v>
      </c>
      <c r="O472" s="17">
        <v>17</v>
      </c>
      <c r="P472" s="23">
        <v>388</v>
      </c>
      <c r="Q472" s="23">
        <v>410</v>
      </c>
      <c r="R472" s="23">
        <v>440</v>
      </c>
      <c r="S472" s="17" t="s">
        <v>20</v>
      </c>
      <c r="T472" s="17" t="str">
        <f>IF(ISERROR(VLOOKUP(B:B,'Shared Sites 2-18'!$A$2:$P$98,3,FALSE)),"",VLOOKUP(B:B,'Shared Sites 2-18'!$A$2:$P$98,3,FALSE))</f>
        <v/>
      </c>
      <c r="U472" s="17" t="str">
        <f>IF(ISERROR(VLOOKUP(B:B,'Shared Sites 2-18'!$A$2:$P$98,4,FALSE)),"",VLOOKUP(B:B,'Shared Sites 2-18'!$A$2:$P$98,4,FALSE))</f>
        <v/>
      </c>
      <c r="V472" s="17" t="str">
        <f>IF(ISERROR(VLOOKUP(B:B,'Shared Sites 2-18'!$A$2:$P$98,5,FALSE)),"",VLOOKUP(B:B,'Shared Sites 2-18'!$A$2:$P$98,5,FALSE))</f>
        <v/>
      </c>
      <c r="W472" s="17" t="str">
        <f>IF(ISERROR(VLOOKUP(B:B,'Shared Sites 2-18'!$A$2:$P$98,15,FALSE)),"",VLOOKUP(B:B,'Shared Sites 2-18'!$A$2:$P$98,15,FALSE))</f>
        <v/>
      </c>
      <c r="Y472" s="17" t="str">
        <f t="shared" si="11"/>
        <v>9654</v>
      </c>
      <c r="Z472" s="17">
        <v>9654</v>
      </c>
      <c r="AA472" s="402"/>
      <c r="AB472" s="420"/>
    </row>
    <row r="473" spans="1:28" ht="14.65" customHeight="1" x14ac:dyDescent="0.25">
      <c r="A473" s="16">
        <v>7384</v>
      </c>
      <c r="B473" s="16" t="s">
        <v>782</v>
      </c>
      <c r="C473" s="16" t="s">
        <v>1621</v>
      </c>
      <c r="D473" s="16" t="s">
        <v>55</v>
      </c>
      <c r="E473" s="16" t="s">
        <v>50</v>
      </c>
      <c r="F473" s="17" t="s">
        <v>46</v>
      </c>
      <c r="G473" s="17" t="s">
        <v>46</v>
      </c>
      <c r="H473" s="17" t="s">
        <v>49</v>
      </c>
      <c r="I473" s="17" t="s">
        <v>49</v>
      </c>
      <c r="J473" s="17">
        <v>24</v>
      </c>
      <c r="K473" s="17">
        <v>0</v>
      </c>
      <c r="L473" s="17">
        <v>0</v>
      </c>
      <c r="M473" s="17">
        <v>38</v>
      </c>
      <c r="N473" s="17">
        <v>44</v>
      </c>
      <c r="O473" s="17">
        <v>24</v>
      </c>
      <c r="P473" s="23">
        <v>810</v>
      </c>
      <c r="Q473" s="23">
        <v>834</v>
      </c>
      <c r="R473" s="23">
        <v>940</v>
      </c>
      <c r="S473" s="17" t="s">
        <v>19</v>
      </c>
      <c r="T473" s="17" t="str">
        <f>IF(ISERROR(VLOOKUP(B:B,'Shared Sites 2-18'!$A$2:$P$98,3,FALSE)),"",VLOOKUP(B:B,'Shared Sites 2-18'!$A$2:$P$98,3,FALSE))</f>
        <v/>
      </c>
      <c r="U473" s="17" t="str">
        <f>IF(ISERROR(VLOOKUP(B:B,'Shared Sites 2-18'!$A$2:$P$98,4,FALSE)),"",VLOOKUP(B:B,'Shared Sites 2-18'!$A$2:$P$98,4,FALSE))</f>
        <v/>
      </c>
      <c r="V473" s="17" t="str">
        <f>IF(ISERROR(VLOOKUP(B:B,'Shared Sites 2-18'!$A$2:$P$98,5,FALSE)),"",VLOOKUP(B:B,'Shared Sites 2-18'!$A$2:$P$98,5,FALSE))</f>
        <v/>
      </c>
      <c r="W473" s="17" t="str">
        <f>IF(ISERROR(VLOOKUP(B:B,'Shared Sites 2-18'!$A$2:$P$98,15,FALSE)),"",VLOOKUP(B:B,'Shared Sites 2-18'!$A$2:$P$98,15,FALSE))</f>
        <v/>
      </c>
      <c r="Y473" s="17" t="str">
        <f t="shared" si="11"/>
        <v>6034</v>
      </c>
      <c r="Z473" s="17">
        <v>6034</v>
      </c>
      <c r="AA473" s="402"/>
      <c r="AB473" s="420"/>
    </row>
    <row r="474" spans="1:28" ht="14.65" customHeight="1" x14ac:dyDescent="0.25">
      <c r="A474" s="16">
        <v>7390</v>
      </c>
      <c r="B474" s="16" t="s">
        <v>783</v>
      </c>
      <c r="C474" s="16" t="s">
        <v>784</v>
      </c>
      <c r="D474" s="16" t="s">
        <v>255</v>
      </c>
      <c r="E474" s="16" t="s">
        <v>91</v>
      </c>
      <c r="F474" s="17" t="s">
        <v>46</v>
      </c>
      <c r="G474" s="17" t="s">
        <v>102</v>
      </c>
      <c r="H474" s="17" t="s">
        <v>47</v>
      </c>
      <c r="I474" s="17" t="s">
        <v>47</v>
      </c>
      <c r="J474" s="17">
        <v>0</v>
      </c>
      <c r="K474" s="17">
        <v>1</v>
      </c>
      <c r="L474" s="17">
        <v>0</v>
      </c>
      <c r="M474" s="17">
        <v>0</v>
      </c>
      <c r="N474" s="17">
        <v>0</v>
      </c>
      <c r="O474" s="17">
        <v>0</v>
      </c>
      <c r="P474" s="23">
        <v>632</v>
      </c>
      <c r="Q474" s="23">
        <v>633</v>
      </c>
      <c r="R474" s="23">
        <v>633</v>
      </c>
      <c r="S474" s="17" t="s">
        <v>21</v>
      </c>
      <c r="T474" s="17" t="str">
        <f>IF(ISERROR(VLOOKUP(B:B,'Shared Sites 2-18'!$A$2:$P$98,3,FALSE)),"",VLOOKUP(B:B,'Shared Sites 2-18'!$A$2:$P$98,3,FALSE))</f>
        <v/>
      </c>
      <c r="U474" s="17" t="str">
        <f>IF(ISERROR(VLOOKUP(B:B,'Shared Sites 2-18'!$A$2:$P$98,4,FALSE)),"",VLOOKUP(B:B,'Shared Sites 2-18'!$A$2:$P$98,4,FALSE))</f>
        <v/>
      </c>
      <c r="V474" s="17" t="str">
        <f>IF(ISERROR(VLOOKUP(B:B,'Shared Sites 2-18'!$A$2:$P$98,5,FALSE)),"",VLOOKUP(B:B,'Shared Sites 2-18'!$A$2:$P$98,5,FALSE))</f>
        <v/>
      </c>
      <c r="W474" s="17" t="str">
        <f>IF(ISERROR(VLOOKUP(B:B,'Shared Sites 2-18'!$A$2:$P$98,15,FALSE)),"",VLOOKUP(B:B,'Shared Sites 2-18'!$A$2:$P$98,15,FALSE))</f>
        <v/>
      </c>
      <c r="Y474" s="17" t="str">
        <f t="shared" si="11"/>
        <v>12068</v>
      </c>
      <c r="Z474" s="17">
        <v>12068</v>
      </c>
      <c r="AA474" s="402"/>
      <c r="AB474" s="420"/>
    </row>
    <row r="475" spans="1:28" ht="14.65" customHeight="1" x14ac:dyDescent="0.25">
      <c r="A475" s="16">
        <v>7397</v>
      </c>
      <c r="B475" s="16" t="s">
        <v>785</v>
      </c>
      <c r="C475" s="16" t="s">
        <v>786</v>
      </c>
      <c r="D475" s="16" t="s">
        <v>55</v>
      </c>
      <c r="E475" s="16" t="s">
        <v>80</v>
      </c>
      <c r="F475" s="17" t="s">
        <v>46</v>
      </c>
      <c r="G475" s="17" t="s">
        <v>46</v>
      </c>
      <c r="H475" s="17" t="s">
        <v>51</v>
      </c>
      <c r="I475" s="17" t="s">
        <v>51</v>
      </c>
      <c r="J475" s="17">
        <v>0</v>
      </c>
      <c r="K475" s="17">
        <v>0</v>
      </c>
      <c r="L475" s="17">
        <v>0</v>
      </c>
      <c r="M475" s="17">
        <v>0</v>
      </c>
      <c r="N475" s="17">
        <v>0</v>
      </c>
      <c r="O475" s="17">
        <v>0</v>
      </c>
      <c r="P475" s="23">
        <v>232</v>
      </c>
      <c r="Q475" s="23">
        <v>232</v>
      </c>
      <c r="R475" s="23">
        <v>232</v>
      </c>
      <c r="S475" s="17" t="s">
        <v>19</v>
      </c>
      <c r="T475" s="17" t="str">
        <f>IF(ISERROR(VLOOKUP(B:B,'Shared Sites 2-18'!$A$2:$P$98,3,FALSE)),"",VLOOKUP(B:B,'Shared Sites 2-18'!$A$2:$P$98,3,FALSE))</f>
        <v/>
      </c>
      <c r="U475" s="17" t="str">
        <f>IF(ISERROR(VLOOKUP(B:B,'Shared Sites 2-18'!$A$2:$P$98,4,FALSE)),"",VLOOKUP(B:B,'Shared Sites 2-18'!$A$2:$P$98,4,FALSE))</f>
        <v/>
      </c>
      <c r="V475" s="17" t="str">
        <f>IF(ISERROR(VLOOKUP(B:B,'Shared Sites 2-18'!$A$2:$P$98,5,FALSE)),"",VLOOKUP(B:B,'Shared Sites 2-18'!$A$2:$P$98,5,FALSE))</f>
        <v/>
      </c>
      <c r="W475" s="17" t="str">
        <f>IF(ISERROR(VLOOKUP(B:B,'Shared Sites 2-18'!$A$2:$P$98,15,FALSE)),"",VLOOKUP(B:B,'Shared Sites 2-18'!$A$2:$P$98,15,FALSE))</f>
        <v/>
      </c>
      <c r="Y475" s="17" t="str">
        <f t="shared" si="11"/>
        <v>6034</v>
      </c>
      <c r="Z475" s="17">
        <v>6034</v>
      </c>
      <c r="AA475" s="402"/>
      <c r="AB475" s="420"/>
    </row>
    <row r="476" spans="1:28" ht="14.65" customHeight="1" x14ac:dyDescent="0.25">
      <c r="A476" s="16">
        <v>7398</v>
      </c>
      <c r="B476" s="16" t="s">
        <v>787</v>
      </c>
      <c r="C476" s="16" t="s">
        <v>788</v>
      </c>
      <c r="D476" s="16" t="s">
        <v>55</v>
      </c>
      <c r="E476" s="16" t="s">
        <v>50</v>
      </c>
      <c r="F476" s="17" t="s">
        <v>46</v>
      </c>
      <c r="G476" s="17" t="s">
        <v>46</v>
      </c>
      <c r="H476" s="17" t="s">
        <v>47</v>
      </c>
      <c r="I476" s="17" t="s">
        <v>47</v>
      </c>
      <c r="J476" s="17">
        <v>33</v>
      </c>
      <c r="K476" s="17">
        <v>0</v>
      </c>
      <c r="L476" s="17">
        <v>0</v>
      </c>
      <c r="M476" s="17">
        <v>15</v>
      </c>
      <c r="N476" s="17">
        <v>0</v>
      </c>
      <c r="O476" s="17">
        <v>0</v>
      </c>
      <c r="P476" s="23">
        <v>666</v>
      </c>
      <c r="Q476" s="23">
        <v>699</v>
      </c>
      <c r="R476" s="23">
        <v>714</v>
      </c>
      <c r="S476" s="17" t="s">
        <v>19</v>
      </c>
      <c r="T476" s="17" t="str">
        <f>IF(ISERROR(VLOOKUP(B:B,'Shared Sites 2-18'!$A$2:$P$98,3,FALSE)),"",VLOOKUP(B:B,'Shared Sites 2-18'!$A$2:$P$98,3,FALSE))</f>
        <v/>
      </c>
      <c r="U476" s="17" t="str">
        <f>IF(ISERROR(VLOOKUP(B:B,'Shared Sites 2-18'!$A$2:$P$98,4,FALSE)),"",VLOOKUP(B:B,'Shared Sites 2-18'!$A$2:$P$98,4,FALSE))</f>
        <v/>
      </c>
      <c r="V476" s="17" t="str">
        <f>IF(ISERROR(VLOOKUP(B:B,'Shared Sites 2-18'!$A$2:$P$98,5,FALSE)),"",VLOOKUP(B:B,'Shared Sites 2-18'!$A$2:$P$98,5,FALSE))</f>
        <v/>
      </c>
      <c r="W476" s="17" t="str">
        <f>IF(ISERROR(VLOOKUP(B:B,'Shared Sites 2-18'!$A$2:$P$98,15,FALSE)),"",VLOOKUP(B:B,'Shared Sites 2-18'!$A$2:$P$98,15,FALSE))</f>
        <v/>
      </c>
      <c r="Y476" s="17" t="str">
        <f t="shared" si="11"/>
        <v>6034</v>
      </c>
      <c r="Z476" s="17">
        <v>6034</v>
      </c>
      <c r="AA476" s="402"/>
      <c r="AB476" s="420"/>
    </row>
    <row r="477" spans="1:28" ht="14.65" customHeight="1" x14ac:dyDescent="0.25">
      <c r="A477" s="16">
        <v>7399</v>
      </c>
      <c r="B477" s="16" t="s">
        <v>789</v>
      </c>
      <c r="C477" s="16" t="s">
        <v>790</v>
      </c>
      <c r="D477" s="16" t="s">
        <v>55</v>
      </c>
      <c r="E477" s="16" t="s">
        <v>50</v>
      </c>
      <c r="F477" s="17" t="s">
        <v>46</v>
      </c>
      <c r="G477" s="17" t="s">
        <v>46</v>
      </c>
      <c r="H477" s="17" t="s">
        <v>49</v>
      </c>
      <c r="I477" s="17" t="s">
        <v>49</v>
      </c>
      <c r="J477" s="17">
        <v>9</v>
      </c>
      <c r="K477" s="17">
        <v>0</v>
      </c>
      <c r="L477" s="17">
        <v>0</v>
      </c>
      <c r="M477" s="17">
        <v>10</v>
      </c>
      <c r="N477" s="17">
        <v>39</v>
      </c>
      <c r="O477" s="17">
        <v>0</v>
      </c>
      <c r="P477" s="23">
        <v>414</v>
      </c>
      <c r="Q477" s="23">
        <v>423</v>
      </c>
      <c r="R477" s="23">
        <v>472</v>
      </c>
      <c r="S477" s="17" t="s">
        <v>19</v>
      </c>
      <c r="T477" s="17" t="str">
        <f>IF(ISERROR(VLOOKUP(B:B,'Shared Sites 2-18'!$A$2:$P$98,3,FALSE)),"",VLOOKUP(B:B,'Shared Sites 2-18'!$A$2:$P$98,3,FALSE))</f>
        <v/>
      </c>
      <c r="U477" s="17" t="str">
        <f>IF(ISERROR(VLOOKUP(B:B,'Shared Sites 2-18'!$A$2:$P$98,4,FALSE)),"",VLOOKUP(B:B,'Shared Sites 2-18'!$A$2:$P$98,4,FALSE))</f>
        <v/>
      </c>
      <c r="V477" s="17" t="str">
        <f>IF(ISERROR(VLOOKUP(B:B,'Shared Sites 2-18'!$A$2:$P$98,5,FALSE)),"",VLOOKUP(B:B,'Shared Sites 2-18'!$A$2:$P$98,5,FALSE))</f>
        <v/>
      </c>
      <c r="W477" s="17" t="str">
        <f>IF(ISERROR(VLOOKUP(B:B,'Shared Sites 2-18'!$A$2:$P$98,15,FALSE)),"",VLOOKUP(B:B,'Shared Sites 2-18'!$A$2:$P$98,15,FALSE))</f>
        <v/>
      </c>
      <c r="Y477" s="17" t="str">
        <f t="shared" si="11"/>
        <v>6034</v>
      </c>
      <c r="Z477" s="17">
        <v>6034</v>
      </c>
      <c r="AA477" s="402"/>
      <c r="AB477" s="420"/>
    </row>
    <row r="478" spans="1:28" ht="14.65" customHeight="1" x14ac:dyDescent="0.25">
      <c r="A478" s="16">
        <v>7400</v>
      </c>
      <c r="B478" s="16" t="s">
        <v>791</v>
      </c>
      <c r="C478" s="16" t="s">
        <v>792</v>
      </c>
      <c r="D478" s="16" t="s">
        <v>55</v>
      </c>
      <c r="E478" s="16" t="s">
        <v>50</v>
      </c>
      <c r="F478" s="17" t="s">
        <v>46</v>
      </c>
      <c r="G478" s="17" t="s">
        <v>46</v>
      </c>
      <c r="H478" s="17" t="s">
        <v>49</v>
      </c>
      <c r="I478" s="17" t="s">
        <v>49</v>
      </c>
      <c r="J478" s="17">
        <v>0</v>
      </c>
      <c r="K478" s="17">
        <v>0</v>
      </c>
      <c r="L478" s="17">
        <v>0</v>
      </c>
      <c r="M478" s="17">
        <v>8</v>
      </c>
      <c r="N478" s="17">
        <v>39</v>
      </c>
      <c r="O478" s="17">
        <v>0</v>
      </c>
      <c r="P478" s="23">
        <v>390</v>
      </c>
      <c r="Q478" s="23">
        <v>390</v>
      </c>
      <c r="R478" s="23">
        <v>437</v>
      </c>
      <c r="S478" s="17" t="s">
        <v>19</v>
      </c>
      <c r="T478" s="17" t="str">
        <f>IF(ISERROR(VLOOKUP(B:B,'Shared Sites 2-18'!$A$2:$P$98,3,FALSE)),"",VLOOKUP(B:B,'Shared Sites 2-18'!$A$2:$P$98,3,FALSE))</f>
        <v/>
      </c>
      <c r="U478" s="17" t="str">
        <f>IF(ISERROR(VLOOKUP(B:B,'Shared Sites 2-18'!$A$2:$P$98,4,FALSE)),"",VLOOKUP(B:B,'Shared Sites 2-18'!$A$2:$P$98,4,FALSE))</f>
        <v/>
      </c>
      <c r="V478" s="17" t="str">
        <f>IF(ISERROR(VLOOKUP(B:B,'Shared Sites 2-18'!$A$2:$P$98,5,FALSE)),"",VLOOKUP(B:B,'Shared Sites 2-18'!$A$2:$P$98,5,FALSE))</f>
        <v/>
      </c>
      <c r="W478" s="17" t="str">
        <f>IF(ISERROR(VLOOKUP(B:B,'Shared Sites 2-18'!$A$2:$P$98,15,FALSE)),"",VLOOKUP(B:B,'Shared Sites 2-18'!$A$2:$P$98,15,FALSE))</f>
        <v/>
      </c>
      <c r="Y478" s="17" t="str">
        <f t="shared" si="11"/>
        <v>6034</v>
      </c>
      <c r="Z478" s="17">
        <v>6034</v>
      </c>
      <c r="AA478" s="402"/>
      <c r="AB478" s="420"/>
    </row>
    <row r="479" spans="1:28" ht="14.65" customHeight="1" x14ac:dyDescent="0.25">
      <c r="A479" s="16">
        <v>7401</v>
      </c>
      <c r="B479" s="16" t="s">
        <v>793</v>
      </c>
      <c r="C479" s="16" t="s">
        <v>794</v>
      </c>
      <c r="D479" s="16" t="s">
        <v>55</v>
      </c>
      <c r="E479" s="16" t="s">
        <v>50</v>
      </c>
      <c r="F479" s="17" t="s">
        <v>46</v>
      </c>
      <c r="G479" s="17" t="s">
        <v>46</v>
      </c>
      <c r="H479" s="17" t="s">
        <v>49</v>
      </c>
      <c r="I479" s="17" t="s">
        <v>49</v>
      </c>
      <c r="J479" s="17">
        <v>21</v>
      </c>
      <c r="K479" s="17">
        <v>0</v>
      </c>
      <c r="L479" s="17">
        <v>0</v>
      </c>
      <c r="M479" s="17">
        <v>23</v>
      </c>
      <c r="N479" s="17">
        <v>44</v>
      </c>
      <c r="O479" s="17">
        <v>0</v>
      </c>
      <c r="P479" s="23">
        <v>426</v>
      </c>
      <c r="Q479" s="23">
        <v>447</v>
      </c>
      <c r="R479" s="23">
        <v>514</v>
      </c>
      <c r="S479" s="17" t="s">
        <v>19</v>
      </c>
      <c r="T479" s="17" t="str">
        <f>IF(ISERROR(VLOOKUP(B:B,'Shared Sites 2-18'!$A$2:$P$98,3,FALSE)),"",VLOOKUP(B:B,'Shared Sites 2-18'!$A$2:$P$98,3,FALSE))</f>
        <v/>
      </c>
      <c r="U479" s="17" t="str">
        <f>IF(ISERROR(VLOOKUP(B:B,'Shared Sites 2-18'!$A$2:$P$98,4,FALSE)),"",VLOOKUP(B:B,'Shared Sites 2-18'!$A$2:$P$98,4,FALSE))</f>
        <v/>
      </c>
      <c r="V479" s="17" t="str">
        <f>IF(ISERROR(VLOOKUP(B:B,'Shared Sites 2-18'!$A$2:$P$98,5,FALSE)),"",VLOOKUP(B:B,'Shared Sites 2-18'!$A$2:$P$98,5,FALSE))</f>
        <v/>
      </c>
      <c r="W479" s="17" t="str">
        <f>IF(ISERROR(VLOOKUP(B:B,'Shared Sites 2-18'!$A$2:$P$98,15,FALSE)),"",VLOOKUP(B:B,'Shared Sites 2-18'!$A$2:$P$98,15,FALSE))</f>
        <v/>
      </c>
      <c r="Y479" s="17" t="str">
        <f t="shared" si="11"/>
        <v>6034</v>
      </c>
      <c r="Z479" s="17">
        <v>6034</v>
      </c>
      <c r="AA479" s="402"/>
      <c r="AB479" s="420"/>
    </row>
    <row r="480" spans="1:28" ht="14.65" customHeight="1" x14ac:dyDescent="0.25">
      <c r="A480" s="16">
        <v>7402</v>
      </c>
      <c r="B480" s="16" t="s">
        <v>795</v>
      </c>
      <c r="C480" s="16" t="s">
        <v>796</v>
      </c>
      <c r="D480" s="16" t="s">
        <v>55</v>
      </c>
      <c r="E480" s="16" t="s">
        <v>50</v>
      </c>
      <c r="F480" s="17" t="s">
        <v>46</v>
      </c>
      <c r="G480" s="17" t="s">
        <v>46</v>
      </c>
      <c r="H480" s="17" t="s">
        <v>47</v>
      </c>
      <c r="I480" s="17" t="s">
        <v>47</v>
      </c>
      <c r="J480" s="17">
        <v>13</v>
      </c>
      <c r="K480" s="17">
        <v>0</v>
      </c>
      <c r="L480" s="17">
        <v>0</v>
      </c>
      <c r="M480" s="17">
        <v>3</v>
      </c>
      <c r="N480" s="17">
        <v>38</v>
      </c>
      <c r="O480" s="17">
        <v>0</v>
      </c>
      <c r="P480" s="23">
        <v>562</v>
      </c>
      <c r="Q480" s="23">
        <v>575</v>
      </c>
      <c r="R480" s="23">
        <v>616</v>
      </c>
      <c r="S480" s="17" t="s">
        <v>19</v>
      </c>
      <c r="T480" s="17" t="str">
        <f>IF(ISERROR(VLOOKUP(B:B,'Shared Sites 2-18'!$A$2:$P$98,3,FALSE)),"",VLOOKUP(B:B,'Shared Sites 2-18'!$A$2:$P$98,3,FALSE))</f>
        <v/>
      </c>
      <c r="U480" s="17" t="str">
        <f>IF(ISERROR(VLOOKUP(B:B,'Shared Sites 2-18'!$A$2:$P$98,4,FALSE)),"",VLOOKUP(B:B,'Shared Sites 2-18'!$A$2:$P$98,4,FALSE))</f>
        <v/>
      </c>
      <c r="V480" s="17" t="str">
        <f>IF(ISERROR(VLOOKUP(B:B,'Shared Sites 2-18'!$A$2:$P$98,5,FALSE)),"",VLOOKUP(B:B,'Shared Sites 2-18'!$A$2:$P$98,5,FALSE))</f>
        <v/>
      </c>
      <c r="W480" s="17" t="str">
        <f>IF(ISERROR(VLOOKUP(B:B,'Shared Sites 2-18'!$A$2:$P$98,15,FALSE)),"",VLOOKUP(B:B,'Shared Sites 2-18'!$A$2:$P$98,15,FALSE))</f>
        <v/>
      </c>
      <c r="Y480" s="17" t="str">
        <f t="shared" si="11"/>
        <v>6034</v>
      </c>
      <c r="Z480" s="17">
        <v>6034</v>
      </c>
      <c r="AA480" s="402"/>
      <c r="AB480" s="420"/>
    </row>
    <row r="481" spans="1:28" ht="14.65" customHeight="1" x14ac:dyDescent="0.25">
      <c r="A481" s="16">
        <v>7404</v>
      </c>
      <c r="B481" s="16" t="s">
        <v>797</v>
      </c>
      <c r="C481" s="16" t="s">
        <v>798</v>
      </c>
      <c r="D481" s="16" t="s">
        <v>55</v>
      </c>
      <c r="E481" s="16" t="s">
        <v>50</v>
      </c>
      <c r="F481" s="17" t="s">
        <v>46</v>
      </c>
      <c r="G481" s="17" t="s">
        <v>46</v>
      </c>
      <c r="H481" s="17" t="s">
        <v>47</v>
      </c>
      <c r="I481" s="17" t="s">
        <v>47</v>
      </c>
      <c r="J481" s="17">
        <v>11</v>
      </c>
      <c r="K481" s="17">
        <v>0</v>
      </c>
      <c r="L481" s="17">
        <v>0</v>
      </c>
      <c r="M481" s="17">
        <v>0</v>
      </c>
      <c r="N481" s="17">
        <v>0</v>
      </c>
      <c r="O481" s="17">
        <v>0</v>
      </c>
      <c r="P481" s="23">
        <v>457</v>
      </c>
      <c r="Q481" s="23">
        <v>468</v>
      </c>
      <c r="R481" s="23">
        <v>468</v>
      </c>
      <c r="S481" s="17" t="s">
        <v>19</v>
      </c>
      <c r="T481" s="17" t="str">
        <f>IF(ISERROR(VLOOKUP(B:B,'Shared Sites 2-18'!$A$2:$P$98,3,FALSE)),"",VLOOKUP(B:B,'Shared Sites 2-18'!$A$2:$P$98,3,FALSE))</f>
        <v/>
      </c>
      <c r="U481" s="17" t="str">
        <f>IF(ISERROR(VLOOKUP(B:B,'Shared Sites 2-18'!$A$2:$P$98,4,FALSE)),"",VLOOKUP(B:B,'Shared Sites 2-18'!$A$2:$P$98,4,FALSE))</f>
        <v/>
      </c>
      <c r="V481" s="17" t="str">
        <f>IF(ISERROR(VLOOKUP(B:B,'Shared Sites 2-18'!$A$2:$P$98,5,FALSE)),"",VLOOKUP(B:B,'Shared Sites 2-18'!$A$2:$P$98,5,FALSE))</f>
        <v/>
      </c>
      <c r="W481" s="17" t="str">
        <f>IF(ISERROR(VLOOKUP(B:B,'Shared Sites 2-18'!$A$2:$P$98,15,FALSE)),"",VLOOKUP(B:B,'Shared Sites 2-18'!$A$2:$P$98,15,FALSE))</f>
        <v/>
      </c>
      <c r="Y481" s="17" t="str">
        <f t="shared" si="11"/>
        <v>6034</v>
      </c>
      <c r="Z481" s="17">
        <v>6034</v>
      </c>
      <c r="AA481" s="402"/>
      <c r="AB481" s="420"/>
    </row>
    <row r="482" spans="1:28" ht="14.65" customHeight="1" x14ac:dyDescent="0.25">
      <c r="A482" s="16">
        <v>7408</v>
      </c>
      <c r="B482" s="16" t="s">
        <v>799</v>
      </c>
      <c r="C482" s="16" t="s">
        <v>800</v>
      </c>
      <c r="D482" s="16" t="s">
        <v>101</v>
      </c>
      <c r="E482" s="16" t="s">
        <v>50</v>
      </c>
      <c r="F482" s="17" t="s">
        <v>46</v>
      </c>
      <c r="G482" s="17" t="s">
        <v>102</v>
      </c>
      <c r="H482" s="17" t="s">
        <v>49</v>
      </c>
      <c r="I482" s="17" t="s">
        <v>49</v>
      </c>
      <c r="J482" s="17">
        <v>16</v>
      </c>
      <c r="K482" s="17">
        <v>17</v>
      </c>
      <c r="L482" s="17">
        <v>0</v>
      </c>
      <c r="M482" s="17">
        <v>0</v>
      </c>
      <c r="N482" s="17">
        <v>0</v>
      </c>
      <c r="O482" s="17">
        <v>0</v>
      </c>
      <c r="P482" s="23">
        <v>848</v>
      </c>
      <c r="Q482" s="23">
        <v>881</v>
      </c>
      <c r="R482" s="23">
        <v>881</v>
      </c>
      <c r="S482" s="17" t="s">
        <v>20</v>
      </c>
      <c r="T482" s="17" t="str">
        <f>IF(ISERROR(VLOOKUP(B:B,'Shared Sites 2-18'!$A$2:$P$98,3,FALSE)),"",VLOOKUP(B:B,'Shared Sites 2-18'!$A$2:$P$98,3,FALSE))</f>
        <v/>
      </c>
      <c r="U482" s="17" t="str">
        <f>IF(ISERROR(VLOOKUP(B:B,'Shared Sites 2-18'!$A$2:$P$98,4,FALSE)),"",VLOOKUP(B:B,'Shared Sites 2-18'!$A$2:$P$98,4,FALSE))</f>
        <v/>
      </c>
      <c r="V482" s="17" t="str">
        <f>IF(ISERROR(VLOOKUP(B:B,'Shared Sites 2-18'!$A$2:$P$98,5,FALSE)),"",VLOOKUP(B:B,'Shared Sites 2-18'!$A$2:$P$98,5,FALSE))</f>
        <v/>
      </c>
      <c r="W482" s="17" t="str">
        <f>IF(ISERROR(VLOOKUP(B:B,'Shared Sites 2-18'!$A$2:$P$98,15,FALSE)),"",VLOOKUP(B:B,'Shared Sites 2-18'!$A$2:$P$98,15,FALSE))</f>
        <v/>
      </c>
      <c r="Y482" s="17" t="str">
        <f t="shared" si="11"/>
        <v>9654</v>
      </c>
      <c r="Z482" s="17">
        <v>9654</v>
      </c>
      <c r="AA482" s="402"/>
      <c r="AB482" s="420"/>
    </row>
    <row r="483" spans="1:28" ht="14.65" customHeight="1" x14ac:dyDescent="0.25">
      <c r="A483" s="16">
        <v>7411</v>
      </c>
      <c r="B483" s="16" t="s">
        <v>801</v>
      </c>
      <c r="C483" s="16" t="s">
        <v>1622</v>
      </c>
      <c r="D483" s="16" t="s">
        <v>55</v>
      </c>
      <c r="E483" s="16" t="s">
        <v>50</v>
      </c>
      <c r="F483" s="17" t="s">
        <v>46</v>
      </c>
      <c r="G483" s="17" t="s">
        <v>46</v>
      </c>
      <c r="H483" s="17" t="s">
        <v>47</v>
      </c>
      <c r="I483" s="17" t="s">
        <v>47</v>
      </c>
      <c r="J483" s="17">
        <v>24</v>
      </c>
      <c r="K483" s="17">
        <v>0</v>
      </c>
      <c r="L483" s="17">
        <v>0</v>
      </c>
      <c r="M483" s="17">
        <v>0</v>
      </c>
      <c r="N483" s="17">
        <v>0</v>
      </c>
      <c r="O483" s="17">
        <v>23</v>
      </c>
      <c r="P483" s="23">
        <v>343</v>
      </c>
      <c r="Q483" s="23">
        <v>367</v>
      </c>
      <c r="R483" s="23">
        <v>390</v>
      </c>
      <c r="S483" s="17" t="s">
        <v>19</v>
      </c>
      <c r="T483" s="17" t="str">
        <f>IF(ISERROR(VLOOKUP(B:B,'Shared Sites 2-18'!$A$2:$P$98,3,FALSE)),"",VLOOKUP(B:B,'Shared Sites 2-18'!$A$2:$P$98,3,FALSE))</f>
        <v/>
      </c>
      <c r="U483" s="17" t="str">
        <f>IF(ISERROR(VLOOKUP(B:B,'Shared Sites 2-18'!$A$2:$P$98,4,FALSE)),"",VLOOKUP(B:B,'Shared Sites 2-18'!$A$2:$P$98,4,FALSE))</f>
        <v/>
      </c>
      <c r="V483" s="17" t="str">
        <f>IF(ISERROR(VLOOKUP(B:B,'Shared Sites 2-18'!$A$2:$P$98,5,FALSE)),"",VLOOKUP(B:B,'Shared Sites 2-18'!$A$2:$P$98,5,FALSE))</f>
        <v/>
      </c>
      <c r="W483" s="17" t="str">
        <f>IF(ISERROR(VLOOKUP(B:B,'Shared Sites 2-18'!$A$2:$P$98,15,FALSE)),"",VLOOKUP(B:B,'Shared Sites 2-18'!$A$2:$P$98,15,FALSE))</f>
        <v/>
      </c>
      <c r="Y483" s="17" t="str">
        <f t="shared" si="11"/>
        <v>6034</v>
      </c>
      <c r="Z483" s="17">
        <v>6034</v>
      </c>
      <c r="AA483" s="402"/>
      <c r="AB483" s="420"/>
    </row>
    <row r="484" spans="1:28" ht="14.65" customHeight="1" x14ac:dyDescent="0.25">
      <c r="A484" s="16">
        <v>7419</v>
      </c>
      <c r="B484" s="16" t="s">
        <v>802</v>
      </c>
      <c r="C484" s="16" t="s">
        <v>1623</v>
      </c>
      <c r="D484" s="16" t="s">
        <v>55</v>
      </c>
      <c r="E484" s="16" t="s">
        <v>50</v>
      </c>
      <c r="F484" s="17" t="s">
        <v>46</v>
      </c>
      <c r="G484" s="17" t="s">
        <v>46</v>
      </c>
      <c r="H484" s="17" t="s">
        <v>48</v>
      </c>
      <c r="I484" s="17" t="s">
        <v>48</v>
      </c>
      <c r="J484" s="17">
        <v>11</v>
      </c>
      <c r="K484" s="17">
        <v>0</v>
      </c>
      <c r="L484" s="17">
        <v>0</v>
      </c>
      <c r="M484" s="17">
        <v>15</v>
      </c>
      <c r="N484" s="17">
        <v>0</v>
      </c>
      <c r="O484" s="17">
        <v>19</v>
      </c>
      <c r="P484" s="23">
        <v>313</v>
      </c>
      <c r="Q484" s="23">
        <v>324</v>
      </c>
      <c r="R484" s="23">
        <v>358</v>
      </c>
      <c r="S484" s="17" t="s">
        <v>19</v>
      </c>
      <c r="T484" s="17" t="str">
        <f>IF(ISERROR(VLOOKUP(B:B,'Shared Sites 2-18'!$A$2:$P$98,3,FALSE)),"",VLOOKUP(B:B,'Shared Sites 2-18'!$A$2:$P$98,3,FALSE))</f>
        <v/>
      </c>
      <c r="U484" s="17" t="str">
        <f>IF(ISERROR(VLOOKUP(B:B,'Shared Sites 2-18'!$A$2:$P$98,4,FALSE)),"",VLOOKUP(B:B,'Shared Sites 2-18'!$A$2:$P$98,4,FALSE))</f>
        <v/>
      </c>
      <c r="V484" s="17" t="str">
        <f>IF(ISERROR(VLOOKUP(B:B,'Shared Sites 2-18'!$A$2:$P$98,5,FALSE)),"",VLOOKUP(B:B,'Shared Sites 2-18'!$A$2:$P$98,5,FALSE))</f>
        <v/>
      </c>
      <c r="W484" s="17" t="str">
        <f>IF(ISERROR(VLOOKUP(B:B,'Shared Sites 2-18'!$A$2:$P$98,15,FALSE)),"",VLOOKUP(B:B,'Shared Sites 2-18'!$A$2:$P$98,15,FALSE))</f>
        <v/>
      </c>
      <c r="Y484" s="17" t="str">
        <f t="shared" si="11"/>
        <v>6034</v>
      </c>
      <c r="Z484" s="17">
        <v>6034</v>
      </c>
      <c r="AA484" s="402"/>
      <c r="AB484" s="420"/>
    </row>
    <row r="485" spans="1:28" ht="14.65" customHeight="1" x14ac:dyDescent="0.25">
      <c r="A485" s="16">
        <v>7422</v>
      </c>
      <c r="B485" s="16" t="s">
        <v>803</v>
      </c>
      <c r="C485" s="16" t="s">
        <v>1624</v>
      </c>
      <c r="D485" s="16" t="s">
        <v>55</v>
      </c>
      <c r="E485" s="16" t="s">
        <v>80</v>
      </c>
      <c r="F485" s="17" t="s">
        <v>102</v>
      </c>
      <c r="G485" s="17" t="s">
        <v>46</v>
      </c>
      <c r="H485" s="17" t="s">
        <v>47</v>
      </c>
      <c r="I485" s="17" t="s">
        <v>47</v>
      </c>
      <c r="J485" s="17">
        <v>12</v>
      </c>
      <c r="K485" s="17">
        <v>0</v>
      </c>
      <c r="L485" s="17">
        <v>0</v>
      </c>
      <c r="M485" s="17">
        <v>0</v>
      </c>
      <c r="N485" s="17">
        <v>0</v>
      </c>
      <c r="O485" s="17">
        <v>0</v>
      </c>
      <c r="P485" s="23">
        <v>451</v>
      </c>
      <c r="Q485" s="23">
        <v>463</v>
      </c>
      <c r="R485" s="23">
        <v>463</v>
      </c>
      <c r="S485" s="17" t="s">
        <v>19</v>
      </c>
      <c r="T485" s="17" t="str">
        <f>IF(ISERROR(VLOOKUP(B:B,'Shared Sites 2-18'!$A$2:$P$98,3,FALSE)),"",VLOOKUP(B:B,'Shared Sites 2-18'!$A$2:$P$98,3,FALSE))</f>
        <v/>
      </c>
      <c r="U485" s="17" t="str">
        <f>IF(ISERROR(VLOOKUP(B:B,'Shared Sites 2-18'!$A$2:$P$98,4,FALSE)),"",VLOOKUP(B:B,'Shared Sites 2-18'!$A$2:$P$98,4,FALSE))</f>
        <v/>
      </c>
      <c r="V485" s="17" t="str">
        <f>IF(ISERROR(VLOOKUP(B:B,'Shared Sites 2-18'!$A$2:$P$98,5,FALSE)),"",VLOOKUP(B:B,'Shared Sites 2-18'!$A$2:$P$98,5,FALSE))</f>
        <v/>
      </c>
      <c r="W485" s="17" t="str">
        <f>IF(ISERROR(VLOOKUP(B:B,'Shared Sites 2-18'!$A$2:$P$98,15,FALSE)),"",VLOOKUP(B:B,'Shared Sites 2-18'!$A$2:$P$98,15,FALSE))</f>
        <v/>
      </c>
      <c r="Y485" s="17" t="str">
        <f t="shared" si="11"/>
        <v>6034</v>
      </c>
      <c r="Z485" s="17">
        <v>6034</v>
      </c>
      <c r="AA485" s="402"/>
      <c r="AB485" s="420"/>
    </row>
    <row r="486" spans="1:28" ht="14.65" customHeight="1" x14ac:dyDescent="0.25">
      <c r="A486" s="16">
        <v>7425</v>
      </c>
      <c r="B486" s="16" t="s">
        <v>804</v>
      </c>
      <c r="C486" s="16" t="s">
        <v>1625</v>
      </c>
      <c r="D486" s="16" t="s">
        <v>55</v>
      </c>
      <c r="E486" s="16" t="s">
        <v>50</v>
      </c>
      <c r="F486" s="17" t="s">
        <v>46</v>
      </c>
      <c r="G486" s="17" t="s">
        <v>46</v>
      </c>
      <c r="H486" s="17" t="s">
        <v>51</v>
      </c>
      <c r="I486" s="17" t="s">
        <v>51</v>
      </c>
      <c r="J486" s="17">
        <v>36</v>
      </c>
      <c r="K486" s="17">
        <v>0</v>
      </c>
      <c r="L486" s="17">
        <v>0</v>
      </c>
      <c r="M486" s="17">
        <v>6</v>
      </c>
      <c r="N486" s="17">
        <v>0</v>
      </c>
      <c r="O486" s="17">
        <v>0</v>
      </c>
      <c r="P486" s="23">
        <v>164</v>
      </c>
      <c r="Q486" s="23">
        <v>200</v>
      </c>
      <c r="R486" s="23">
        <v>206</v>
      </c>
      <c r="S486" s="17" t="s">
        <v>19</v>
      </c>
      <c r="T486" s="17" t="str">
        <f>IF(ISERROR(VLOOKUP(B:B,'Shared Sites 2-18'!$A$2:$P$98,3,FALSE)),"",VLOOKUP(B:B,'Shared Sites 2-18'!$A$2:$P$98,3,FALSE))</f>
        <v/>
      </c>
      <c r="U486" s="17" t="str">
        <f>IF(ISERROR(VLOOKUP(B:B,'Shared Sites 2-18'!$A$2:$P$98,4,FALSE)),"",VLOOKUP(B:B,'Shared Sites 2-18'!$A$2:$P$98,4,FALSE))</f>
        <v/>
      </c>
      <c r="V486" s="17" t="str">
        <f>IF(ISERROR(VLOOKUP(B:B,'Shared Sites 2-18'!$A$2:$P$98,5,FALSE)),"",VLOOKUP(B:B,'Shared Sites 2-18'!$A$2:$P$98,5,FALSE))</f>
        <v/>
      </c>
      <c r="W486" s="17" t="str">
        <f>IF(ISERROR(VLOOKUP(B:B,'Shared Sites 2-18'!$A$2:$P$98,15,FALSE)),"",VLOOKUP(B:B,'Shared Sites 2-18'!$A$2:$P$98,15,FALSE))</f>
        <v/>
      </c>
      <c r="Y486" s="17" t="str">
        <f t="shared" si="11"/>
        <v>6034</v>
      </c>
      <c r="Z486" s="17">
        <v>6034</v>
      </c>
      <c r="AA486" s="402"/>
      <c r="AB486" s="420"/>
    </row>
    <row r="487" spans="1:28" ht="14.65" customHeight="1" x14ac:dyDescent="0.25">
      <c r="A487" s="16">
        <v>7432</v>
      </c>
      <c r="B487" s="16" t="s">
        <v>805</v>
      </c>
      <c r="C487" s="16" t="s">
        <v>806</v>
      </c>
      <c r="D487" s="16" t="s">
        <v>55</v>
      </c>
      <c r="E487" s="16" t="s">
        <v>50</v>
      </c>
      <c r="F487" s="17" t="s">
        <v>46</v>
      </c>
      <c r="G487" s="17" t="s">
        <v>46</v>
      </c>
      <c r="H487" s="17" t="s">
        <v>49</v>
      </c>
      <c r="I487" s="17" t="s">
        <v>49</v>
      </c>
      <c r="J487" s="17">
        <v>32</v>
      </c>
      <c r="K487" s="17">
        <v>0</v>
      </c>
      <c r="L487" s="17">
        <v>0</v>
      </c>
      <c r="M487" s="17">
        <v>0</v>
      </c>
      <c r="N487" s="17">
        <v>0</v>
      </c>
      <c r="O487" s="17">
        <v>0</v>
      </c>
      <c r="P487" s="23">
        <v>472</v>
      </c>
      <c r="Q487" s="23">
        <v>504</v>
      </c>
      <c r="R487" s="23">
        <v>504</v>
      </c>
      <c r="S487" s="17" t="s">
        <v>19</v>
      </c>
      <c r="T487" s="17" t="str">
        <f>IF(ISERROR(VLOOKUP(B:B,'Shared Sites 2-18'!$A$2:$P$98,3,FALSE)),"",VLOOKUP(B:B,'Shared Sites 2-18'!$A$2:$P$98,3,FALSE))</f>
        <v/>
      </c>
      <c r="U487" s="17" t="str">
        <f>IF(ISERROR(VLOOKUP(B:B,'Shared Sites 2-18'!$A$2:$P$98,4,FALSE)),"",VLOOKUP(B:B,'Shared Sites 2-18'!$A$2:$P$98,4,FALSE))</f>
        <v/>
      </c>
      <c r="V487" s="17" t="str">
        <f>IF(ISERROR(VLOOKUP(B:B,'Shared Sites 2-18'!$A$2:$P$98,5,FALSE)),"",VLOOKUP(B:B,'Shared Sites 2-18'!$A$2:$P$98,5,FALSE))</f>
        <v/>
      </c>
      <c r="W487" s="17" t="str">
        <f>IF(ISERROR(VLOOKUP(B:B,'Shared Sites 2-18'!$A$2:$P$98,15,FALSE)),"",VLOOKUP(B:B,'Shared Sites 2-18'!$A$2:$P$98,15,FALSE))</f>
        <v/>
      </c>
      <c r="Y487" s="17" t="str">
        <f t="shared" si="11"/>
        <v>6034</v>
      </c>
      <c r="Z487" s="17">
        <v>6034</v>
      </c>
      <c r="AA487" s="402"/>
      <c r="AB487" s="420"/>
    </row>
    <row r="488" spans="1:28" ht="14.65" customHeight="1" x14ac:dyDescent="0.25">
      <c r="A488" s="16">
        <v>7438</v>
      </c>
      <c r="B488" s="16" t="s">
        <v>807</v>
      </c>
      <c r="C488" s="16" t="s">
        <v>808</v>
      </c>
      <c r="D488" s="16" t="s">
        <v>55</v>
      </c>
      <c r="E488" s="16" t="s">
        <v>50</v>
      </c>
      <c r="F488" s="17" t="s">
        <v>46</v>
      </c>
      <c r="G488" s="17" t="s">
        <v>46</v>
      </c>
      <c r="H488" s="17" t="s">
        <v>49</v>
      </c>
      <c r="I488" s="17" t="s">
        <v>49</v>
      </c>
      <c r="J488" s="17">
        <v>34</v>
      </c>
      <c r="K488" s="17">
        <v>0</v>
      </c>
      <c r="L488" s="17">
        <v>0</v>
      </c>
      <c r="M488" s="17">
        <v>11</v>
      </c>
      <c r="N488" s="17">
        <v>0</v>
      </c>
      <c r="O488" s="17">
        <v>40</v>
      </c>
      <c r="P488" s="23">
        <v>548</v>
      </c>
      <c r="Q488" s="23">
        <v>582</v>
      </c>
      <c r="R488" s="23">
        <v>633</v>
      </c>
      <c r="S488" s="17" t="s">
        <v>19</v>
      </c>
      <c r="T488" s="17" t="str">
        <f>IF(ISERROR(VLOOKUP(B:B,'Shared Sites 2-18'!$A$2:$P$98,3,FALSE)),"",VLOOKUP(B:B,'Shared Sites 2-18'!$A$2:$P$98,3,FALSE))</f>
        <v/>
      </c>
      <c r="U488" s="17" t="str">
        <f>IF(ISERROR(VLOOKUP(B:B,'Shared Sites 2-18'!$A$2:$P$98,4,FALSE)),"",VLOOKUP(B:B,'Shared Sites 2-18'!$A$2:$P$98,4,FALSE))</f>
        <v/>
      </c>
      <c r="V488" s="17" t="str">
        <f>IF(ISERROR(VLOOKUP(B:B,'Shared Sites 2-18'!$A$2:$P$98,5,FALSE)),"",VLOOKUP(B:B,'Shared Sites 2-18'!$A$2:$P$98,5,FALSE))</f>
        <v/>
      </c>
      <c r="W488" s="17" t="str">
        <f>IF(ISERROR(VLOOKUP(B:B,'Shared Sites 2-18'!$A$2:$P$98,15,FALSE)),"",VLOOKUP(B:B,'Shared Sites 2-18'!$A$2:$P$98,15,FALSE))</f>
        <v/>
      </c>
      <c r="Y488" s="17" t="str">
        <f t="shared" si="11"/>
        <v>6034</v>
      </c>
      <c r="Z488" s="17">
        <v>6034</v>
      </c>
      <c r="AA488" s="402"/>
      <c r="AB488" s="420"/>
    </row>
    <row r="489" spans="1:28" ht="14.65" customHeight="1" x14ac:dyDescent="0.25">
      <c r="A489" s="16">
        <v>7466</v>
      </c>
      <c r="B489" s="16" t="s">
        <v>809</v>
      </c>
      <c r="C489" s="16" t="s">
        <v>1626</v>
      </c>
      <c r="D489" s="16" t="s">
        <v>55</v>
      </c>
      <c r="E489" s="16" t="s">
        <v>50</v>
      </c>
      <c r="F489" s="17" t="s">
        <v>46</v>
      </c>
      <c r="G489" s="17" t="s">
        <v>46</v>
      </c>
      <c r="H489" s="17" t="s">
        <v>49</v>
      </c>
      <c r="I489" s="17" t="s">
        <v>49</v>
      </c>
      <c r="J489" s="17">
        <v>9</v>
      </c>
      <c r="K489" s="17">
        <v>0</v>
      </c>
      <c r="L489" s="17">
        <v>0</v>
      </c>
      <c r="M489" s="17">
        <v>10</v>
      </c>
      <c r="N489" s="17">
        <v>0</v>
      </c>
      <c r="O489" s="17">
        <v>24</v>
      </c>
      <c r="P489" s="23">
        <v>557</v>
      </c>
      <c r="Q489" s="23">
        <v>566</v>
      </c>
      <c r="R489" s="23">
        <v>600</v>
      </c>
      <c r="S489" s="17" t="s">
        <v>19</v>
      </c>
      <c r="T489" s="17" t="str">
        <f>IF(ISERROR(VLOOKUP(B:B,'Shared Sites 2-18'!$A$2:$P$98,3,FALSE)),"",VLOOKUP(B:B,'Shared Sites 2-18'!$A$2:$P$98,3,FALSE))</f>
        <v/>
      </c>
      <c r="U489" s="17" t="str">
        <f>IF(ISERROR(VLOOKUP(B:B,'Shared Sites 2-18'!$A$2:$P$98,4,FALSE)),"",VLOOKUP(B:B,'Shared Sites 2-18'!$A$2:$P$98,4,FALSE))</f>
        <v/>
      </c>
      <c r="V489" s="17" t="str">
        <f>IF(ISERROR(VLOOKUP(B:B,'Shared Sites 2-18'!$A$2:$P$98,5,FALSE)),"",VLOOKUP(B:B,'Shared Sites 2-18'!$A$2:$P$98,5,FALSE))</f>
        <v/>
      </c>
      <c r="W489" s="17" t="str">
        <f>IF(ISERROR(VLOOKUP(B:B,'Shared Sites 2-18'!$A$2:$P$98,15,FALSE)),"",VLOOKUP(B:B,'Shared Sites 2-18'!$A$2:$P$98,15,FALSE))</f>
        <v/>
      </c>
      <c r="Y489" s="17" t="str">
        <f t="shared" si="11"/>
        <v>6034</v>
      </c>
      <c r="Z489" s="17">
        <v>6034</v>
      </c>
      <c r="AA489" s="402"/>
      <c r="AB489" s="420"/>
    </row>
    <row r="490" spans="1:28" ht="14.65" customHeight="1" x14ac:dyDescent="0.25">
      <c r="A490" s="16">
        <v>7479</v>
      </c>
      <c r="B490" s="16" t="s">
        <v>810</v>
      </c>
      <c r="C490" s="16" t="s">
        <v>1627</v>
      </c>
      <c r="D490" s="16" t="s">
        <v>55</v>
      </c>
      <c r="E490" s="16" t="s">
        <v>50</v>
      </c>
      <c r="F490" s="17" t="s">
        <v>46</v>
      </c>
      <c r="G490" s="17" t="s">
        <v>46</v>
      </c>
      <c r="H490" s="17" t="s">
        <v>6</v>
      </c>
      <c r="I490" s="17" t="s">
        <v>6</v>
      </c>
      <c r="J490" s="17">
        <v>45</v>
      </c>
      <c r="K490" s="17">
        <v>0</v>
      </c>
      <c r="L490" s="17">
        <v>0</v>
      </c>
      <c r="M490" s="17">
        <v>11</v>
      </c>
      <c r="N490" s="17">
        <v>0</v>
      </c>
      <c r="O490" s="17">
        <v>18</v>
      </c>
      <c r="P490" s="23">
        <v>527</v>
      </c>
      <c r="Q490" s="23">
        <v>572</v>
      </c>
      <c r="R490" s="23">
        <v>601</v>
      </c>
      <c r="S490" s="17" t="s">
        <v>19</v>
      </c>
      <c r="T490" s="17" t="str">
        <f>IF(ISERROR(VLOOKUP(B:B,'Shared Sites 2-18'!$A$2:$P$98,3,FALSE)),"",VLOOKUP(B:B,'Shared Sites 2-18'!$A$2:$P$98,3,FALSE))</f>
        <v/>
      </c>
      <c r="U490" s="17" t="str">
        <f>IF(ISERROR(VLOOKUP(B:B,'Shared Sites 2-18'!$A$2:$P$98,4,FALSE)),"",VLOOKUP(B:B,'Shared Sites 2-18'!$A$2:$P$98,4,FALSE))</f>
        <v/>
      </c>
      <c r="V490" s="17" t="str">
        <f>IF(ISERROR(VLOOKUP(B:B,'Shared Sites 2-18'!$A$2:$P$98,5,FALSE)),"",VLOOKUP(B:B,'Shared Sites 2-18'!$A$2:$P$98,5,FALSE))</f>
        <v/>
      </c>
      <c r="W490" s="17" t="str">
        <f>IF(ISERROR(VLOOKUP(B:B,'Shared Sites 2-18'!$A$2:$P$98,15,FALSE)),"",VLOOKUP(B:B,'Shared Sites 2-18'!$A$2:$P$98,15,FALSE))</f>
        <v/>
      </c>
      <c r="Y490" s="17" t="str">
        <f t="shared" si="11"/>
        <v>6034</v>
      </c>
      <c r="Z490" s="17">
        <v>6034</v>
      </c>
      <c r="AA490" s="402"/>
      <c r="AB490" s="420"/>
    </row>
    <row r="491" spans="1:28" ht="14.65" customHeight="1" x14ac:dyDescent="0.25">
      <c r="A491" s="16">
        <v>7493</v>
      </c>
      <c r="B491" s="16" t="s">
        <v>811</v>
      </c>
      <c r="C491" s="16" t="s">
        <v>812</v>
      </c>
      <c r="D491" s="16" t="s">
        <v>55</v>
      </c>
      <c r="E491" s="16" t="s">
        <v>50</v>
      </c>
      <c r="F491" s="17" t="s">
        <v>46</v>
      </c>
      <c r="G491" s="17" t="s">
        <v>46</v>
      </c>
      <c r="H491" s="17" t="s">
        <v>52</v>
      </c>
      <c r="I491" s="17" t="s">
        <v>52</v>
      </c>
      <c r="J491" s="17">
        <v>4</v>
      </c>
      <c r="K491" s="17">
        <v>0</v>
      </c>
      <c r="L491" s="17">
        <v>0</v>
      </c>
      <c r="M491" s="17">
        <v>0</v>
      </c>
      <c r="N491" s="17">
        <v>0</v>
      </c>
      <c r="O491" s="17">
        <v>0</v>
      </c>
      <c r="P491" s="23">
        <v>219</v>
      </c>
      <c r="Q491" s="23">
        <v>223</v>
      </c>
      <c r="R491" s="23">
        <v>223</v>
      </c>
      <c r="S491" s="17" t="s">
        <v>19</v>
      </c>
      <c r="T491" s="17" t="str">
        <f>IF(ISERROR(VLOOKUP(B:B,'Shared Sites 2-18'!$A$2:$P$98,3,FALSE)),"",VLOOKUP(B:B,'Shared Sites 2-18'!$A$2:$P$98,3,FALSE))</f>
        <v/>
      </c>
      <c r="U491" s="17" t="str">
        <f>IF(ISERROR(VLOOKUP(B:B,'Shared Sites 2-18'!$A$2:$P$98,4,FALSE)),"",VLOOKUP(B:B,'Shared Sites 2-18'!$A$2:$P$98,4,FALSE))</f>
        <v/>
      </c>
      <c r="V491" s="17" t="str">
        <f>IF(ISERROR(VLOOKUP(B:B,'Shared Sites 2-18'!$A$2:$P$98,5,FALSE)),"",VLOOKUP(B:B,'Shared Sites 2-18'!$A$2:$P$98,5,FALSE))</f>
        <v/>
      </c>
      <c r="W491" s="17" t="str">
        <f>IF(ISERROR(VLOOKUP(B:B,'Shared Sites 2-18'!$A$2:$P$98,15,FALSE)),"",VLOOKUP(B:B,'Shared Sites 2-18'!$A$2:$P$98,15,FALSE))</f>
        <v/>
      </c>
      <c r="Y491" s="17" t="str">
        <f t="shared" si="11"/>
        <v>6034</v>
      </c>
      <c r="Z491" s="17">
        <v>6034</v>
      </c>
      <c r="AA491" s="402"/>
      <c r="AB491" s="420"/>
    </row>
    <row r="492" spans="1:28" ht="14.65" customHeight="1" x14ac:dyDescent="0.25">
      <c r="A492" s="16">
        <v>7507</v>
      </c>
      <c r="B492" s="16" t="s">
        <v>813</v>
      </c>
      <c r="C492" s="16" t="s">
        <v>1628</v>
      </c>
      <c r="D492" s="16" t="s">
        <v>55</v>
      </c>
      <c r="E492" s="16" t="s">
        <v>50</v>
      </c>
      <c r="F492" s="17" t="s">
        <v>46</v>
      </c>
      <c r="G492" s="17" t="s">
        <v>46</v>
      </c>
      <c r="H492" s="17" t="s">
        <v>52</v>
      </c>
      <c r="I492" s="17" t="s">
        <v>52</v>
      </c>
      <c r="J492" s="17">
        <v>15</v>
      </c>
      <c r="K492" s="17">
        <v>0</v>
      </c>
      <c r="L492" s="17">
        <v>0</v>
      </c>
      <c r="M492" s="17">
        <v>0</v>
      </c>
      <c r="N492" s="17">
        <v>0</v>
      </c>
      <c r="O492" s="17">
        <v>24</v>
      </c>
      <c r="P492" s="23">
        <v>389</v>
      </c>
      <c r="Q492" s="23">
        <v>404</v>
      </c>
      <c r="R492" s="23">
        <v>428</v>
      </c>
      <c r="S492" s="17" t="s">
        <v>19</v>
      </c>
      <c r="T492" s="17" t="str">
        <f>IF(ISERROR(VLOOKUP(B:B,'Shared Sites 2-18'!$A$2:$P$98,3,FALSE)),"",VLOOKUP(B:B,'Shared Sites 2-18'!$A$2:$P$98,3,FALSE))</f>
        <v/>
      </c>
      <c r="U492" s="17" t="str">
        <f>IF(ISERROR(VLOOKUP(B:B,'Shared Sites 2-18'!$A$2:$P$98,4,FALSE)),"",VLOOKUP(B:B,'Shared Sites 2-18'!$A$2:$P$98,4,FALSE))</f>
        <v/>
      </c>
      <c r="V492" s="17" t="str">
        <f>IF(ISERROR(VLOOKUP(B:B,'Shared Sites 2-18'!$A$2:$P$98,5,FALSE)),"",VLOOKUP(B:B,'Shared Sites 2-18'!$A$2:$P$98,5,FALSE))</f>
        <v/>
      </c>
      <c r="W492" s="17" t="str">
        <f>IF(ISERROR(VLOOKUP(B:B,'Shared Sites 2-18'!$A$2:$P$98,15,FALSE)),"",VLOOKUP(B:B,'Shared Sites 2-18'!$A$2:$P$98,15,FALSE))</f>
        <v/>
      </c>
      <c r="Y492" s="17" t="str">
        <f t="shared" si="11"/>
        <v>6034</v>
      </c>
      <c r="Z492" s="17">
        <v>6034</v>
      </c>
      <c r="AA492" s="402"/>
      <c r="AB492" s="420"/>
    </row>
    <row r="493" spans="1:28" ht="14.65" customHeight="1" x14ac:dyDescent="0.25">
      <c r="A493" s="16">
        <v>7521</v>
      </c>
      <c r="B493" s="16" t="s">
        <v>814</v>
      </c>
      <c r="C493" s="16" t="s">
        <v>1629</v>
      </c>
      <c r="D493" s="16" t="s">
        <v>55</v>
      </c>
      <c r="E493" s="16" t="s">
        <v>50</v>
      </c>
      <c r="F493" s="17" t="s">
        <v>46</v>
      </c>
      <c r="G493" s="17" t="s">
        <v>46</v>
      </c>
      <c r="H493" s="17" t="s">
        <v>49</v>
      </c>
      <c r="I493" s="17" t="s">
        <v>49</v>
      </c>
      <c r="J493" s="17">
        <v>41</v>
      </c>
      <c r="K493" s="17">
        <v>0</v>
      </c>
      <c r="L493" s="17">
        <v>0</v>
      </c>
      <c r="M493" s="17">
        <v>16</v>
      </c>
      <c r="N493" s="17">
        <v>0</v>
      </c>
      <c r="O493" s="17">
        <v>23</v>
      </c>
      <c r="P493" s="23">
        <v>496</v>
      </c>
      <c r="Q493" s="23">
        <v>537</v>
      </c>
      <c r="R493" s="23">
        <v>576</v>
      </c>
      <c r="S493" s="17" t="s">
        <v>19</v>
      </c>
      <c r="T493" s="17" t="str">
        <f>IF(ISERROR(VLOOKUP(B:B,'Shared Sites 2-18'!$A$2:$P$98,3,FALSE)),"",VLOOKUP(B:B,'Shared Sites 2-18'!$A$2:$P$98,3,FALSE))</f>
        <v/>
      </c>
      <c r="U493" s="17" t="str">
        <f>IF(ISERROR(VLOOKUP(B:B,'Shared Sites 2-18'!$A$2:$P$98,4,FALSE)),"",VLOOKUP(B:B,'Shared Sites 2-18'!$A$2:$P$98,4,FALSE))</f>
        <v/>
      </c>
      <c r="V493" s="17" t="str">
        <f>IF(ISERROR(VLOOKUP(B:B,'Shared Sites 2-18'!$A$2:$P$98,5,FALSE)),"",VLOOKUP(B:B,'Shared Sites 2-18'!$A$2:$P$98,5,FALSE))</f>
        <v/>
      </c>
      <c r="W493" s="17" t="str">
        <f>IF(ISERROR(VLOOKUP(B:B,'Shared Sites 2-18'!$A$2:$P$98,15,FALSE)),"",VLOOKUP(B:B,'Shared Sites 2-18'!$A$2:$P$98,15,FALSE))</f>
        <v/>
      </c>
      <c r="Y493" s="17" t="str">
        <f t="shared" si="11"/>
        <v>6034</v>
      </c>
      <c r="Z493" s="17">
        <v>6034</v>
      </c>
      <c r="AA493" s="402"/>
      <c r="AB493" s="420"/>
    </row>
    <row r="494" spans="1:28" ht="14.65" customHeight="1" x14ac:dyDescent="0.25">
      <c r="A494" s="16">
        <v>7534</v>
      </c>
      <c r="B494" s="16" t="s">
        <v>815</v>
      </c>
      <c r="C494" s="16" t="s">
        <v>1630</v>
      </c>
      <c r="D494" s="16" t="s">
        <v>55</v>
      </c>
      <c r="E494" s="16" t="s">
        <v>50</v>
      </c>
      <c r="F494" s="17" t="s">
        <v>46</v>
      </c>
      <c r="G494" s="17" t="s">
        <v>46</v>
      </c>
      <c r="H494" s="17" t="s">
        <v>51</v>
      </c>
      <c r="I494" s="17" t="s">
        <v>51</v>
      </c>
      <c r="J494" s="17">
        <v>18</v>
      </c>
      <c r="K494" s="17">
        <v>0</v>
      </c>
      <c r="L494" s="17">
        <v>0</v>
      </c>
      <c r="M494" s="17">
        <v>10</v>
      </c>
      <c r="N494" s="17">
        <v>0</v>
      </c>
      <c r="O494" s="17">
        <v>18</v>
      </c>
      <c r="P494" s="23">
        <v>417</v>
      </c>
      <c r="Q494" s="23">
        <v>435</v>
      </c>
      <c r="R494" s="23">
        <v>463</v>
      </c>
      <c r="S494" s="17" t="s">
        <v>19</v>
      </c>
      <c r="T494" s="17" t="str">
        <f>IF(ISERROR(VLOOKUP(B:B,'Shared Sites 2-18'!$A$2:$P$98,3,FALSE)),"",VLOOKUP(B:B,'Shared Sites 2-18'!$A$2:$P$98,3,FALSE))</f>
        <v/>
      </c>
      <c r="U494" s="17" t="str">
        <f>IF(ISERROR(VLOOKUP(B:B,'Shared Sites 2-18'!$A$2:$P$98,4,FALSE)),"",VLOOKUP(B:B,'Shared Sites 2-18'!$A$2:$P$98,4,FALSE))</f>
        <v/>
      </c>
      <c r="V494" s="17" t="str">
        <f>IF(ISERROR(VLOOKUP(B:B,'Shared Sites 2-18'!$A$2:$P$98,5,FALSE)),"",VLOOKUP(B:B,'Shared Sites 2-18'!$A$2:$P$98,5,FALSE))</f>
        <v/>
      </c>
      <c r="W494" s="17" t="str">
        <f>IF(ISERROR(VLOOKUP(B:B,'Shared Sites 2-18'!$A$2:$P$98,15,FALSE)),"",VLOOKUP(B:B,'Shared Sites 2-18'!$A$2:$P$98,15,FALSE))</f>
        <v/>
      </c>
      <c r="Y494" s="17" t="str">
        <f t="shared" si="11"/>
        <v>6034</v>
      </c>
      <c r="Z494" s="17">
        <v>6034</v>
      </c>
      <c r="AA494" s="402"/>
      <c r="AB494" s="420"/>
    </row>
    <row r="495" spans="1:28" ht="14.65" customHeight="1" x14ac:dyDescent="0.25">
      <c r="A495" s="16">
        <v>7548</v>
      </c>
      <c r="B495" s="16" t="s">
        <v>816</v>
      </c>
      <c r="C495" s="16" t="s">
        <v>817</v>
      </c>
      <c r="D495" s="16" t="s">
        <v>55</v>
      </c>
      <c r="E495" s="16" t="s">
        <v>50</v>
      </c>
      <c r="F495" s="17" t="s">
        <v>46</v>
      </c>
      <c r="G495" s="17" t="s">
        <v>46</v>
      </c>
      <c r="H495" s="17" t="s">
        <v>49</v>
      </c>
      <c r="I495" s="17" t="s">
        <v>49</v>
      </c>
      <c r="J495" s="17">
        <v>5</v>
      </c>
      <c r="K495" s="17">
        <v>0</v>
      </c>
      <c r="L495" s="17">
        <v>0</v>
      </c>
      <c r="M495" s="17">
        <v>12</v>
      </c>
      <c r="N495" s="17">
        <v>0</v>
      </c>
      <c r="O495" s="17">
        <v>0</v>
      </c>
      <c r="P495" s="23">
        <v>159</v>
      </c>
      <c r="Q495" s="23">
        <v>164</v>
      </c>
      <c r="R495" s="23">
        <v>176</v>
      </c>
      <c r="S495" s="17" t="s">
        <v>19</v>
      </c>
      <c r="T495" s="17" t="str">
        <f>IF(ISERROR(VLOOKUP(B:B,'Shared Sites 2-18'!$A$2:$P$98,3,FALSE)),"",VLOOKUP(B:B,'Shared Sites 2-18'!$A$2:$P$98,3,FALSE))</f>
        <v/>
      </c>
      <c r="U495" s="17" t="str">
        <f>IF(ISERROR(VLOOKUP(B:B,'Shared Sites 2-18'!$A$2:$P$98,4,FALSE)),"",VLOOKUP(B:B,'Shared Sites 2-18'!$A$2:$P$98,4,FALSE))</f>
        <v/>
      </c>
      <c r="V495" s="17" t="str">
        <f>IF(ISERROR(VLOOKUP(B:B,'Shared Sites 2-18'!$A$2:$P$98,5,FALSE)),"",VLOOKUP(B:B,'Shared Sites 2-18'!$A$2:$P$98,5,FALSE))</f>
        <v/>
      </c>
      <c r="W495" s="17" t="str">
        <f>IF(ISERROR(VLOOKUP(B:B,'Shared Sites 2-18'!$A$2:$P$98,15,FALSE)),"",VLOOKUP(B:B,'Shared Sites 2-18'!$A$2:$P$98,15,FALSE))</f>
        <v/>
      </c>
      <c r="Y495" s="17" t="str">
        <f t="shared" si="11"/>
        <v>6034</v>
      </c>
      <c r="Z495" s="17">
        <v>6034</v>
      </c>
      <c r="AA495" s="402"/>
      <c r="AB495" s="420"/>
    </row>
    <row r="496" spans="1:28" ht="14.65" customHeight="1" x14ac:dyDescent="0.25">
      <c r="A496" s="16">
        <v>7562</v>
      </c>
      <c r="B496" s="16" t="s">
        <v>818</v>
      </c>
      <c r="C496" s="16" t="s">
        <v>1631</v>
      </c>
      <c r="D496" s="16" t="s">
        <v>90</v>
      </c>
      <c r="E496" s="16" t="s">
        <v>91</v>
      </c>
      <c r="F496" s="17" t="s">
        <v>46</v>
      </c>
      <c r="G496" s="17" t="s">
        <v>46</v>
      </c>
      <c r="H496" s="17" t="s">
        <v>47</v>
      </c>
      <c r="I496" s="17" t="s">
        <v>47</v>
      </c>
      <c r="J496" s="17">
        <v>0</v>
      </c>
      <c r="K496" s="17">
        <v>0</v>
      </c>
      <c r="L496" s="17">
        <v>0</v>
      </c>
      <c r="M496" s="17">
        <v>0</v>
      </c>
      <c r="N496" s="17">
        <v>0</v>
      </c>
      <c r="O496" s="17">
        <v>0</v>
      </c>
      <c r="P496" s="23">
        <v>832</v>
      </c>
      <c r="Q496" s="23">
        <v>832</v>
      </c>
      <c r="R496" s="23">
        <v>832</v>
      </c>
      <c r="S496" s="17" t="s">
        <v>19</v>
      </c>
      <c r="T496" s="17" t="str">
        <f>IF(ISERROR(VLOOKUP(B:B,'Shared Sites 2-18'!$A$2:$P$98,3,FALSE)),"",VLOOKUP(B:B,'Shared Sites 2-18'!$A$2:$P$98,3,FALSE))</f>
        <v/>
      </c>
      <c r="U496" s="17" t="str">
        <f>IF(ISERROR(VLOOKUP(B:B,'Shared Sites 2-18'!$A$2:$P$98,4,FALSE)),"",VLOOKUP(B:B,'Shared Sites 2-18'!$A$2:$P$98,4,FALSE))</f>
        <v/>
      </c>
      <c r="V496" s="17" t="str">
        <f>IF(ISERROR(VLOOKUP(B:B,'Shared Sites 2-18'!$A$2:$P$98,5,FALSE)),"",VLOOKUP(B:B,'Shared Sites 2-18'!$A$2:$P$98,5,FALSE))</f>
        <v/>
      </c>
      <c r="W496" s="17" t="str">
        <f>IF(ISERROR(VLOOKUP(B:B,'Shared Sites 2-18'!$A$2:$P$98,15,FALSE)),"",VLOOKUP(B:B,'Shared Sites 2-18'!$A$2:$P$98,15,FALSE))</f>
        <v/>
      </c>
      <c r="Y496" s="17" t="str">
        <f t="shared" si="11"/>
        <v>6034</v>
      </c>
      <c r="Z496" s="17">
        <v>6034</v>
      </c>
      <c r="AA496" s="402"/>
      <c r="AB496" s="420"/>
    </row>
    <row r="497" spans="1:29" ht="14.65" customHeight="1" x14ac:dyDescent="0.25">
      <c r="A497" s="420">
        <v>7566</v>
      </c>
      <c r="B497" s="420" t="s">
        <v>1632</v>
      </c>
      <c r="C497" s="420" t="s">
        <v>1633</v>
      </c>
      <c r="D497" s="420" t="s">
        <v>836</v>
      </c>
      <c r="E497" s="420" t="s">
        <v>50</v>
      </c>
      <c r="F497" s="399" t="s">
        <v>46</v>
      </c>
      <c r="G497" s="399" t="s">
        <v>46</v>
      </c>
      <c r="H497" s="399" t="s">
        <v>48</v>
      </c>
      <c r="I497" s="399" t="s">
        <v>48</v>
      </c>
      <c r="J497" s="399">
        <v>0</v>
      </c>
      <c r="K497" s="399">
        <v>0</v>
      </c>
      <c r="L497" s="399">
        <v>0</v>
      </c>
      <c r="M497" s="399">
        <v>0</v>
      </c>
      <c r="N497" s="399">
        <v>0</v>
      </c>
      <c r="O497" s="399">
        <v>0</v>
      </c>
      <c r="P497" s="421">
        <v>175</v>
      </c>
      <c r="Q497" s="421">
        <v>175</v>
      </c>
      <c r="R497" s="421">
        <v>175</v>
      </c>
      <c r="S497" s="399" t="s">
        <v>21</v>
      </c>
      <c r="T497" s="399">
        <f>IF(ISERROR(VLOOKUP(B:B,'Shared Sites 2-18'!$A$2:$P$98,3,FALSE)),"",VLOOKUP(B:B,'Shared Sites 2-18'!$A$2:$P$98,3,FALSE))</f>
        <v>25</v>
      </c>
      <c r="U497" s="399" t="str">
        <f>IF(ISERROR(VLOOKUP(B:B,'Shared Sites 2-18'!$A$2:$P$98,4,FALSE)),"",VLOOKUP(B:B,'Shared Sites 2-18'!$A$2:$P$98,4,FALSE))</f>
        <v>1811239</v>
      </c>
      <c r="V497" s="399" t="str">
        <f>IF(ISERROR(VLOOKUP(B:B,'Shared Sites 2-18'!$A$2:$P$98,5,FALSE)),"",VLOOKUP(B:B,'Shared Sites 2-18'!$A$2:$P$98,5,FALSE))</f>
        <v>Drew MS Campus</v>
      </c>
      <c r="W497" s="399">
        <f>IF(ISERROR(VLOOKUP(B:B,'Shared Sites 2-18'!$A$2:$P$98,15,FALSE)),"",VLOOKUP(B:B,'Shared Sites 2-18'!$A$2:$P$98,15,FALSE))</f>
        <v>0.1862</v>
      </c>
      <c r="X497" s="399">
        <v>12068</v>
      </c>
      <c r="Y497" s="399">
        <f>ROUND(W497*X497,0)</f>
        <v>2247</v>
      </c>
      <c r="Z497" s="399">
        <v>2247</v>
      </c>
      <c r="AA497" s="402"/>
      <c r="AB497" s="420"/>
      <c r="AC497" s="420"/>
    </row>
    <row r="498" spans="1:29" ht="14.65" customHeight="1" x14ac:dyDescent="0.25">
      <c r="A498" s="16">
        <v>7567</v>
      </c>
      <c r="B498" s="16" t="s">
        <v>1634</v>
      </c>
      <c r="C498" s="16" t="s">
        <v>1635</v>
      </c>
      <c r="D498" s="16" t="s">
        <v>827</v>
      </c>
      <c r="E498" s="16" t="s">
        <v>105</v>
      </c>
      <c r="F498" s="17" t="s">
        <v>46</v>
      </c>
      <c r="G498" s="17" t="s">
        <v>46</v>
      </c>
      <c r="H498" s="17" t="s">
        <v>48</v>
      </c>
      <c r="I498" s="17" t="s">
        <v>48</v>
      </c>
      <c r="J498" s="17">
        <v>0</v>
      </c>
      <c r="K498" s="17">
        <v>0</v>
      </c>
      <c r="L498" s="17">
        <v>0</v>
      </c>
      <c r="M498" s="17">
        <v>0</v>
      </c>
      <c r="N498" s="17">
        <v>0</v>
      </c>
      <c r="O498" s="17">
        <v>0</v>
      </c>
      <c r="P498" s="23">
        <v>200</v>
      </c>
      <c r="Q498" s="23">
        <v>200</v>
      </c>
      <c r="R498" s="23">
        <v>200</v>
      </c>
      <c r="S498" s="17" t="s">
        <v>21</v>
      </c>
      <c r="T498" s="17">
        <f>IF(ISERROR(VLOOKUP(B:B,'Shared Sites 2-18'!$A$2:$P$98,3,FALSE)),"",VLOOKUP(B:B,'Shared Sites 2-18'!$A$2:$P$98,3,FALSE))</f>
        <v>26</v>
      </c>
      <c r="U498" s="17" t="str">
        <f>IF(ISERROR(VLOOKUP(B:B,'Shared Sites 2-18'!$A$2:$P$98,4,FALSE)),"",VLOOKUP(B:B,'Shared Sites 2-18'!$A$2:$P$98,4,FALSE))</f>
        <v>1816039</v>
      </c>
      <c r="V498" s="17" t="str">
        <f>IF(ISERROR(VLOOKUP(B:B,'Shared Sites 2-18'!$A$2:$P$98,5,FALSE)),"",VLOOKUP(B:B,'Shared Sites 2-18'!$A$2:$P$98,5,FALSE))</f>
        <v>Gompers MS Campus</v>
      </c>
      <c r="W498" s="17">
        <f>IF(ISERROR(VLOOKUP(B:B,'Shared Sites 2-18'!$A$2:$P$98,15,FALSE)),"",VLOOKUP(B:B,'Shared Sites 2-18'!$A$2:$P$98,15,FALSE))</f>
        <v>0.30630000000000002</v>
      </c>
      <c r="X498" s="17">
        <v>12068</v>
      </c>
      <c r="Y498" s="17">
        <f>ROUND(W498*X498,0)</f>
        <v>3696</v>
      </c>
      <c r="Z498" s="17">
        <v>3696</v>
      </c>
      <c r="AA498" s="402"/>
      <c r="AB498" s="420"/>
    </row>
    <row r="499" spans="1:29" ht="14.65" customHeight="1" x14ac:dyDescent="0.25">
      <c r="A499" s="16">
        <v>7569</v>
      </c>
      <c r="B499" s="16" t="s">
        <v>1214</v>
      </c>
      <c r="C499" s="16" t="s">
        <v>1636</v>
      </c>
      <c r="D499" s="16" t="s">
        <v>101</v>
      </c>
      <c r="E499" s="16" t="s">
        <v>50</v>
      </c>
      <c r="F499" s="17" t="s">
        <v>46</v>
      </c>
      <c r="G499" s="17" t="s">
        <v>102</v>
      </c>
      <c r="H499" s="17" t="s">
        <v>51</v>
      </c>
      <c r="I499" s="17" t="s">
        <v>51</v>
      </c>
      <c r="J499" s="17">
        <v>0</v>
      </c>
      <c r="K499" s="17">
        <v>7</v>
      </c>
      <c r="L499" s="17">
        <v>0</v>
      </c>
      <c r="M499" s="17">
        <v>0</v>
      </c>
      <c r="N499" s="17">
        <v>0</v>
      </c>
      <c r="O499" s="17">
        <v>0</v>
      </c>
      <c r="P499" s="23">
        <v>187</v>
      </c>
      <c r="Q499" s="23">
        <v>194</v>
      </c>
      <c r="R499" s="23">
        <v>194</v>
      </c>
      <c r="S499" s="17" t="s">
        <v>20</v>
      </c>
      <c r="T499" s="17">
        <f>IF(ISERROR(VLOOKUP(B:B,'Shared Sites 2-18'!$A$2:$P$98,3,FALSE)),"",VLOOKUP(B:B,'Shared Sites 2-18'!$A$2:$P$98,3,FALSE))</f>
        <v>24</v>
      </c>
      <c r="U499" s="17" t="str">
        <f>IF(ISERROR(VLOOKUP(B:B,'Shared Sites 2-18'!$A$2:$P$98,4,FALSE)),"",VLOOKUP(B:B,'Shared Sites 2-18'!$A$2:$P$98,4,FALSE))</f>
        <v>1892839</v>
      </c>
      <c r="V499" s="17" t="str">
        <f>IF(ISERROR(VLOOKUP(B:B,'Shared Sites 2-18'!$A$2:$P$98,5,FALSE)),"",VLOOKUP(B:B,'Shared Sites 2-18'!$A$2:$P$98,5,FALSE))</f>
        <v>Washington Prep SH Campus</v>
      </c>
      <c r="W499" s="17">
        <f>IF(ISERROR(VLOOKUP(B:B,'Shared Sites 2-18'!$A$2:$P$98,15,FALSE)),"",VLOOKUP(B:B,'Shared Sites 2-18'!$A$2:$P$98,15,FALSE))</f>
        <v>0.2732</v>
      </c>
      <c r="X499" s="17">
        <v>12068</v>
      </c>
      <c r="Y499" s="17">
        <f>ROUND(W499*X499,0)</f>
        <v>3297</v>
      </c>
      <c r="Z499" s="17">
        <v>3297</v>
      </c>
      <c r="AA499" s="402"/>
      <c r="AB499" s="420"/>
    </row>
    <row r="500" spans="1:29" ht="14.65" customHeight="1" x14ac:dyDescent="0.25">
      <c r="A500" s="16">
        <v>7574</v>
      </c>
      <c r="B500" s="16" t="s">
        <v>1637</v>
      </c>
      <c r="C500" s="16" t="s">
        <v>1638</v>
      </c>
      <c r="D500" s="16" t="s">
        <v>101</v>
      </c>
      <c r="E500" s="16" t="s">
        <v>50</v>
      </c>
      <c r="F500" s="17" t="s">
        <v>46</v>
      </c>
      <c r="G500" s="17" t="s">
        <v>102</v>
      </c>
      <c r="H500" s="17" t="s">
        <v>51</v>
      </c>
      <c r="I500" s="17" t="s">
        <v>51</v>
      </c>
      <c r="J500" s="17">
        <v>0</v>
      </c>
      <c r="K500" s="17">
        <v>78</v>
      </c>
      <c r="L500" s="17">
        <v>0</v>
      </c>
      <c r="M500" s="17">
        <v>0</v>
      </c>
      <c r="N500" s="17">
        <v>0</v>
      </c>
      <c r="O500" s="17">
        <v>0</v>
      </c>
      <c r="P500" s="23">
        <v>448</v>
      </c>
      <c r="Q500" s="23">
        <v>526</v>
      </c>
      <c r="R500" s="23">
        <v>526</v>
      </c>
      <c r="S500" s="17" t="s">
        <v>21</v>
      </c>
      <c r="T500" s="17" t="str">
        <f>IF(ISERROR(VLOOKUP(B:B,'Shared Sites 2-18'!$A$2:$P$98,3,FALSE)),"",VLOOKUP(B:B,'Shared Sites 2-18'!$A$2:$P$98,3,FALSE))</f>
        <v/>
      </c>
      <c r="U500" s="17" t="str">
        <f>IF(ISERROR(VLOOKUP(B:B,'Shared Sites 2-18'!$A$2:$P$98,4,FALSE)),"",VLOOKUP(B:B,'Shared Sites 2-18'!$A$2:$P$98,4,FALSE))</f>
        <v/>
      </c>
      <c r="V500" s="17" t="str">
        <f>IF(ISERROR(VLOOKUP(B:B,'Shared Sites 2-18'!$A$2:$P$98,5,FALSE)),"",VLOOKUP(B:B,'Shared Sites 2-18'!$A$2:$P$98,5,FALSE))</f>
        <v/>
      </c>
      <c r="W500" s="17" t="str">
        <f>IF(ISERROR(VLOOKUP(B:B,'Shared Sites 2-18'!$A$2:$P$98,15,FALSE)),"",VLOOKUP(B:B,'Shared Sites 2-18'!$A$2:$P$98,15,FALSE))</f>
        <v/>
      </c>
      <c r="Y500" s="17" t="str">
        <f>IF(S500="Elem","6034",IF(S500="Middle","9654",IF(S500="Senior","12068","")))</f>
        <v>12068</v>
      </c>
      <c r="Z500" s="17">
        <v>12068</v>
      </c>
      <c r="AA500" s="402"/>
      <c r="AB500" s="420"/>
    </row>
    <row r="501" spans="1:29" ht="14.65" customHeight="1" x14ac:dyDescent="0.25">
      <c r="A501" s="16">
        <v>7575</v>
      </c>
      <c r="B501" s="16" t="s">
        <v>821</v>
      </c>
      <c r="C501" s="16" t="s">
        <v>1639</v>
      </c>
      <c r="D501" s="16" t="s">
        <v>55</v>
      </c>
      <c r="E501" s="16" t="s">
        <v>50</v>
      </c>
      <c r="F501" s="17" t="s">
        <v>46</v>
      </c>
      <c r="G501" s="17" t="s">
        <v>46</v>
      </c>
      <c r="H501" s="17" t="s">
        <v>51</v>
      </c>
      <c r="I501" s="17" t="s">
        <v>51</v>
      </c>
      <c r="J501" s="17">
        <v>23</v>
      </c>
      <c r="K501" s="17">
        <v>0</v>
      </c>
      <c r="L501" s="17">
        <v>0</v>
      </c>
      <c r="M501" s="17">
        <v>0</v>
      </c>
      <c r="N501" s="17">
        <v>0</v>
      </c>
      <c r="O501" s="17">
        <v>23</v>
      </c>
      <c r="P501" s="23">
        <v>279</v>
      </c>
      <c r="Q501" s="23">
        <v>302</v>
      </c>
      <c r="R501" s="23">
        <v>325</v>
      </c>
      <c r="S501" s="17" t="s">
        <v>19</v>
      </c>
      <c r="T501" s="17" t="str">
        <f>IF(ISERROR(VLOOKUP(B:B,'Shared Sites 2-18'!$A$2:$P$98,3,FALSE)),"",VLOOKUP(B:B,'Shared Sites 2-18'!$A$2:$P$98,3,FALSE))</f>
        <v/>
      </c>
      <c r="U501" s="17" t="str">
        <f>IF(ISERROR(VLOOKUP(B:B,'Shared Sites 2-18'!$A$2:$P$98,4,FALSE)),"",VLOOKUP(B:B,'Shared Sites 2-18'!$A$2:$P$98,4,FALSE))</f>
        <v/>
      </c>
      <c r="V501" s="17" t="str">
        <f>IF(ISERROR(VLOOKUP(B:B,'Shared Sites 2-18'!$A$2:$P$98,5,FALSE)),"",VLOOKUP(B:B,'Shared Sites 2-18'!$A$2:$P$98,5,FALSE))</f>
        <v/>
      </c>
      <c r="W501" s="17" t="str">
        <f>IF(ISERROR(VLOOKUP(B:B,'Shared Sites 2-18'!$A$2:$P$98,15,FALSE)),"",VLOOKUP(B:B,'Shared Sites 2-18'!$A$2:$P$98,15,FALSE))</f>
        <v/>
      </c>
      <c r="Y501" s="17" t="str">
        <f>IF(S501="Elem","6034",IF(S501="Middle","9654",IF(S501="Senior","12068","")))</f>
        <v>6034</v>
      </c>
      <c r="Z501" s="17">
        <v>6034</v>
      </c>
      <c r="AA501" s="402"/>
      <c r="AB501" s="420"/>
    </row>
    <row r="502" spans="1:29" ht="14.65" customHeight="1" x14ac:dyDescent="0.25">
      <c r="A502" s="16">
        <v>7589</v>
      </c>
      <c r="B502" s="16" t="s">
        <v>822</v>
      </c>
      <c r="C502" s="16" t="s">
        <v>1640</v>
      </c>
      <c r="D502" s="16" t="s">
        <v>55</v>
      </c>
      <c r="E502" s="16" t="s">
        <v>50</v>
      </c>
      <c r="F502" s="17" t="s">
        <v>46</v>
      </c>
      <c r="G502" s="17" t="s">
        <v>46</v>
      </c>
      <c r="H502" s="17" t="s">
        <v>6</v>
      </c>
      <c r="I502" s="17" t="s">
        <v>6</v>
      </c>
      <c r="J502" s="17">
        <v>46</v>
      </c>
      <c r="K502" s="17">
        <v>0</v>
      </c>
      <c r="L502" s="17">
        <v>0</v>
      </c>
      <c r="M502" s="17">
        <v>0</v>
      </c>
      <c r="N502" s="17">
        <v>0</v>
      </c>
      <c r="O502" s="17">
        <v>37</v>
      </c>
      <c r="P502" s="23">
        <v>614</v>
      </c>
      <c r="Q502" s="23">
        <v>660</v>
      </c>
      <c r="R502" s="23">
        <v>697</v>
      </c>
      <c r="S502" s="17" t="s">
        <v>19</v>
      </c>
      <c r="T502" s="17" t="str">
        <f>IF(ISERROR(VLOOKUP(B:B,'Shared Sites 2-18'!$A$2:$P$98,3,FALSE)),"",VLOOKUP(B:B,'Shared Sites 2-18'!$A$2:$P$98,3,FALSE))</f>
        <v/>
      </c>
      <c r="U502" s="17" t="str">
        <f>IF(ISERROR(VLOOKUP(B:B,'Shared Sites 2-18'!$A$2:$P$98,4,FALSE)),"",VLOOKUP(B:B,'Shared Sites 2-18'!$A$2:$P$98,4,FALSE))</f>
        <v/>
      </c>
      <c r="V502" s="17" t="str">
        <f>IF(ISERROR(VLOOKUP(B:B,'Shared Sites 2-18'!$A$2:$P$98,5,FALSE)),"",VLOOKUP(B:B,'Shared Sites 2-18'!$A$2:$P$98,5,FALSE))</f>
        <v/>
      </c>
      <c r="W502" s="17" t="str">
        <f>IF(ISERROR(VLOOKUP(B:B,'Shared Sites 2-18'!$A$2:$P$98,15,FALSE)),"",VLOOKUP(B:B,'Shared Sites 2-18'!$A$2:$P$98,15,FALSE))</f>
        <v/>
      </c>
      <c r="Y502" s="17" t="str">
        <f>IF(S502="Elem","6034",IF(S502="Middle","9654",IF(S502="Senior","12068","")))</f>
        <v>6034</v>
      </c>
      <c r="Z502" s="17">
        <v>6034</v>
      </c>
      <c r="AA502" s="402"/>
      <c r="AB502" s="420"/>
    </row>
    <row r="503" spans="1:29" ht="14.65" customHeight="1" x14ac:dyDescent="0.25">
      <c r="A503" s="16">
        <v>7603</v>
      </c>
      <c r="B503" s="16" t="s">
        <v>823</v>
      </c>
      <c r="C503" s="16" t="s">
        <v>1641</v>
      </c>
      <c r="D503" s="16" t="s">
        <v>55</v>
      </c>
      <c r="E503" s="16" t="s">
        <v>80</v>
      </c>
      <c r="F503" s="17" t="s">
        <v>46</v>
      </c>
      <c r="G503" s="17" t="s">
        <v>46</v>
      </c>
      <c r="H503" s="17" t="s">
        <v>51</v>
      </c>
      <c r="I503" s="17" t="s">
        <v>51</v>
      </c>
      <c r="J503" s="17">
        <v>42</v>
      </c>
      <c r="K503" s="17">
        <v>0</v>
      </c>
      <c r="L503" s="17">
        <v>0</v>
      </c>
      <c r="M503" s="17">
        <v>0</v>
      </c>
      <c r="N503" s="17">
        <v>0</v>
      </c>
      <c r="O503" s="17">
        <v>0</v>
      </c>
      <c r="P503" s="23">
        <v>230</v>
      </c>
      <c r="Q503" s="23">
        <v>272</v>
      </c>
      <c r="R503" s="23">
        <v>272</v>
      </c>
      <c r="S503" s="17" t="s">
        <v>19</v>
      </c>
      <c r="T503" s="17" t="str">
        <f>IF(ISERROR(VLOOKUP(B:B,'Shared Sites 2-18'!$A$2:$P$98,3,FALSE)),"",VLOOKUP(B:B,'Shared Sites 2-18'!$A$2:$P$98,3,FALSE))</f>
        <v/>
      </c>
      <c r="U503" s="17" t="str">
        <f>IF(ISERROR(VLOOKUP(B:B,'Shared Sites 2-18'!$A$2:$P$98,4,FALSE)),"",VLOOKUP(B:B,'Shared Sites 2-18'!$A$2:$P$98,4,FALSE))</f>
        <v/>
      </c>
      <c r="V503" s="17" t="str">
        <f>IF(ISERROR(VLOOKUP(B:B,'Shared Sites 2-18'!$A$2:$P$98,5,FALSE)),"",VLOOKUP(B:B,'Shared Sites 2-18'!$A$2:$P$98,5,FALSE))</f>
        <v/>
      </c>
      <c r="W503" s="17" t="str">
        <f>IF(ISERROR(VLOOKUP(B:B,'Shared Sites 2-18'!$A$2:$P$98,15,FALSE)),"",VLOOKUP(B:B,'Shared Sites 2-18'!$A$2:$P$98,15,FALSE))</f>
        <v/>
      </c>
      <c r="Y503" s="17" t="str">
        <f>IF(S503="Elem","6034",IF(S503="Middle","9654",IF(S503="Senior","12068","")))</f>
        <v>6034</v>
      </c>
      <c r="Z503" s="17">
        <v>6034</v>
      </c>
      <c r="AA503" s="402"/>
      <c r="AB503" s="420"/>
    </row>
    <row r="504" spans="1:29" ht="14.65" customHeight="1" x14ac:dyDescent="0.25">
      <c r="A504" s="16">
        <v>7604</v>
      </c>
      <c r="B504" s="16" t="s">
        <v>501</v>
      </c>
      <c r="C504" s="16" t="s">
        <v>1642</v>
      </c>
      <c r="D504" s="16" t="s">
        <v>503</v>
      </c>
      <c r="E504" s="16" t="s">
        <v>91</v>
      </c>
      <c r="F504" s="17" t="s">
        <v>46</v>
      </c>
      <c r="G504" s="17" t="s">
        <v>46</v>
      </c>
      <c r="H504" s="17" t="s">
        <v>49</v>
      </c>
      <c r="I504" s="17" t="s">
        <v>49</v>
      </c>
      <c r="J504" s="17">
        <v>0</v>
      </c>
      <c r="K504" s="17">
        <v>0</v>
      </c>
      <c r="L504" s="17">
        <v>0</v>
      </c>
      <c r="M504" s="17">
        <v>0</v>
      </c>
      <c r="N504" s="17">
        <v>0</v>
      </c>
      <c r="O504" s="17">
        <v>0</v>
      </c>
      <c r="P504" s="23">
        <v>287</v>
      </c>
      <c r="Q504" s="23">
        <v>287</v>
      </c>
      <c r="R504" s="23">
        <v>287</v>
      </c>
      <c r="S504" s="17" t="s">
        <v>20</v>
      </c>
      <c r="T504" s="17">
        <f>IF(ISERROR(VLOOKUP(B:B,'Shared Sites 2-18'!$A$2:$P$98,3,FALSE)),"",VLOOKUP(B:B,'Shared Sites 2-18'!$A$2:$P$98,3,FALSE))</f>
        <v>3</v>
      </c>
      <c r="U504" s="17" t="str">
        <f>IF(ISERROR(VLOOKUP(B:B,'Shared Sites 2-18'!$A$2:$P$98,4,FALSE)),"",VLOOKUP(B:B,'Shared Sites 2-18'!$A$2:$P$98,4,FALSE))</f>
        <v>1860739</v>
      </c>
      <c r="V504" s="17" t="str">
        <f>IF(ISERROR(VLOOKUP(B:B,'Shared Sites 2-18'!$A$2:$P$98,5,FALSE)),"",VLOOKUP(B:B,'Shared Sites 2-18'!$A$2:$P$98,5,FALSE))</f>
        <v>East Valley HS Campus</v>
      </c>
      <c r="W504" s="17">
        <f>IF(ISERROR(VLOOKUP(B:B,'Shared Sites 2-18'!$A$2:$P$98,15,FALSE)),"",VLOOKUP(B:B,'Shared Sites 2-18'!$A$2:$P$98,15,FALSE))</f>
        <v>0.37759999999999999</v>
      </c>
      <c r="X504" s="17">
        <v>12068</v>
      </c>
      <c r="Y504" s="17">
        <f>ROUND(W504*X504,0)</f>
        <v>4557</v>
      </c>
      <c r="Z504" s="17">
        <v>4557</v>
      </c>
      <c r="AA504" s="402"/>
      <c r="AB504" s="420"/>
    </row>
    <row r="505" spans="1:29" ht="14.65" customHeight="1" x14ac:dyDescent="0.25">
      <c r="A505" s="16">
        <v>7614</v>
      </c>
      <c r="B505" s="16" t="s">
        <v>849</v>
      </c>
      <c r="C505" s="16" t="s">
        <v>1643</v>
      </c>
      <c r="D505" s="16" t="s">
        <v>836</v>
      </c>
      <c r="E505" s="16" t="s">
        <v>50</v>
      </c>
      <c r="F505" s="17" t="s">
        <v>46</v>
      </c>
      <c r="G505" s="17" t="s">
        <v>46</v>
      </c>
      <c r="H505" s="17" t="s">
        <v>6</v>
      </c>
      <c r="I505" s="17" t="s">
        <v>6</v>
      </c>
      <c r="J505" s="17">
        <v>0</v>
      </c>
      <c r="K505" s="17">
        <v>0</v>
      </c>
      <c r="L505" s="17">
        <v>1</v>
      </c>
      <c r="M505" s="17">
        <v>0</v>
      </c>
      <c r="N505" s="17">
        <v>0</v>
      </c>
      <c r="O505" s="17">
        <v>0</v>
      </c>
      <c r="P505" s="23">
        <v>729</v>
      </c>
      <c r="Q505" s="23">
        <v>730</v>
      </c>
      <c r="R505" s="23">
        <v>730</v>
      </c>
      <c r="S505" s="17" t="s">
        <v>21</v>
      </c>
      <c r="T505" s="17">
        <f>IF(ISERROR(VLOOKUP(B:B,'Shared Sites 2-18'!$A$2:$P$98,3,FALSE)),"",VLOOKUP(B:B,'Shared Sites 2-18'!$A$2:$P$98,3,FALSE))</f>
        <v>9</v>
      </c>
      <c r="U505" s="17" t="str">
        <f>IF(ISERROR(VLOOKUP(B:B,'Shared Sites 2-18'!$A$2:$P$98,4,FALSE)),"",VLOOKUP(B:B,'Shared Sites 2-18'!$A$2:$P$98,4,FALSE))</f>
        <v>1767539</v>
      </c>
      <c r="V505" s="17" t="str">
        <f>IF(ISERROR(VLOOKUP(B:B,'Shared Sites 2-18'!$A$2:$P$98,5,FALSE)),"",VLOOKUP(B:B,'Shared Sites 2-18'!$A$2:$P$98,5,FALSE))</f>
        <v>Jefferson HS Campus</v>
      </c>
      <c r="W505" s="17">
        <f>IF(ISERROR(VLOOKUP(B:B,'Shared Sites 2-18'!$A$2:$P$98,15,FALSE)),"",VLOOKUP(B:B,'Shared Sites 2-18'!$A$2:$P$98,15,FALSE))</f>
        <v>0.55220000000000002</v>
      </c>
      <c r="X505" s="17">
        <v>12068</v>
      </c>
      <c r="Y505" s="17">
        <f>ROUND(W505*X505,0)</f>
        <v>6664</v>
      </c>
      <c r="Z505" s="17">
        <v>6664</v>
      </c>
      <c r="AA505" s="402"/>
      <c r="AB505" s="420"/>
    </row>
    <row r="506" spans="1:29" ht="14.65" customHeight="1" x14ac:dyDescent="0.25">
      <c r="A506" s="420">
        <v>7615</v>
      </c>
      <c r="B506" s="420" t="s">
        <v>1142</v>
      </c>
      <c r="C506" s="420" t="s">
        <v>1644</v>
      </c>
      <c r="D506" s="420" t="s">
        <v>836</v>
      </c>
      <c r="E506" s="420" t="s">
        <v>50</v>
      </c>
      <c r="F506" s="399" t="s">
        <v>46</v>
      </c>
      <c r="G506" s="399" t="s">
        <v>46</v>
      </c>
      <c r="H506" s="399" t="s">
        <v>52</v>
      </c>
      <c r="I506" s="399" t="s">
        <v>52</v>
      </c>
      <c r="J506" s="399">
        <v>0</v>
      </c>
      <c r="K506" s="399">
        <v>0</v>
      </c>
      <c r="L506" s="399">
        <v>11</v>
      </c>
      <c r="M506" s="399">
        <v>0</v>
      </c>
      <c r="N506" s="399">
        <v>0</v>
      </c>
      <c r="O506" s="399">
        <v>0</v>
      </c>
      <c r="P506" s="421">
        <v>210</v>
      </c>
      <c r="Q506" s="421">
        <v>221</v>
      </c>
      <c r="R506" s="421">
        <v>221</v>
      </c>
      <c r="S506" s="399" t="s">
        <v>21</v>
      </c>
      <c r="T506" s="399">
        <f>IF(ISERROR(VLOOKUP(B:B,'Shared Sites 2-18'!$A$2:$P$98,3,FALSE)),"",VLOOKUP(B:B,'Shared Sites 2-18'!$A$2:$P$98,3,FALSE))</f>
        <v>20</v>
      </c>
      <c r="U506" s="399" t="str">
        <f>IF(ISERROR(VLOOKUP(B:B,'Shared Sites 2-18'!$A$2:$P$98,4,FALSE)),"",VLOOKUP(B:B,'Shared Sites 2-18'!$A$2:$P$98,4,FALSE))</f>
        <v>1773739</v>
      </c>
      <c r="V506" s="399" t="str">
        <f>IF(ISERROR(VLOOKUP(B:B,'Shared Sites 2-18'!$A$2:$P$98,5,FALSE)),"",VLOOKUP(B:B,'Shared Sites 2-18'!$A$2:$P$98,5,FALSE))</f>
        <v>Roosevelt SH Campus</v>
      </c>
      <c r="W506" s="399">
        <f>IF(ISERROR(VLOOKUP(B:B,'Shared Sites 2-18'!$A$2:$P$98,15,FALSE)),"",VLOOKUP(B:B,'Shared Sites 2-18'!$A$2:$P$98,15,FALSE))</f>
        <v>0.1206</v>
      </c>
      <c r="X506" s="399">
        <v>12068</v>
      </c>
      <c r="Y506" s="399">
        <f>ROUND(W506*X506,0)</f>
        <v>1455</v>
      </c>
      <c r="Z506" s="399">
        <v>1455</v>
      </c>
      <c r="AA506" s="402"/>
      <c r="AB506" s="420"/>
      <c r="AC506" s="420"/>
    </row>
    <row r="507" spans="1:29" ht="14.65" customHeight="1" x14ac:dyDescent="0.25">
      <c r="A507" s="16">
        <v>7616</v>
      </c>
      <c r="B507" s="16" t="s">
        <v>828</v>
      </c>
      <c r="C507" s="16" t="s">
        <v>1645</v>
      </c>
      <c r="D507" s="16" t="s">
        <v>55</v>
      </c>
      <c r="E507" s="16" t="s">
        <v>80</v>
      </c>
      <c r="F507" s="17" t="s">
        <v>46</v>
      </c>
      <c r="G507" s="17" t="s">
        <v>46</v>
      </c>
      <c r="H507" s="17" t="s">
        <v>51</v>
      </c>
      <c r="I507" s="17" t="s">
        <v>51</v>
      </c>
      <c r="J507" s="17">
        <v>0</v>
      </c>
      <c r="K507" s="17">
        <v>0</v>
      </c>
      <c r="L507" s="17">
        <v>0</v>
      </c>
      <c r="M507" s="17">
        <v>0</v>
      </c>
      <c r="N507" s="17">
        <v>0</v>
      </c>
      <c r="O507" s="17">
        <v>0</v>
      </c>
      <c r="P507" s="23">
        <v>636</v>
      </c>
      <c r="Q507" s="23">
        <v>636</v>
      </c>
      <c r="R507" s="23">
        <v>636</v>
      </c>
      <c r="S507" s="17" t="s">
        <v>19</v>
      </c>
      <c r="T507" s="17" t="str">
        <f>IF(ISERROR(VLOOKUP(B:B,'Shared Sites 2-18'!$A$2:$P$98,3,FALSE)),"",VLOOKUP(B:B,'Shared Sites 2-18'!$A$2:$P$98,3,FALSE))</f>
        <v/>
      </c>
      <c r="U507" s="17" t="str">
        <f>IF(ISERROR(VLOOKUP(B:B,'Shared Sites 2-18'!$A$2:$P$98,4,FALSE)),"",VLOOKUP(B:B,'Shared Sites 2-18'!$A$2:$P$98,4,FALSE))</f>
        <v/>
      </c>
      <c r="V507" s="17" t="str">
        <f>IF(ISERROR(VLOOKUP(B:B,'Shared Sites 2-18'!$A$2:$P$98,5,FALSE)),"",VLOOKUP(B:B,'Shared Sites 2-18'!$A$2:$P$98,5,FALSE))</f>
        <v/>
      </c>
      <c r="W507" s="17" t="str">
        <f>IF(ISERROR(VLOOKUP(B:B,'Shared Sites 2-18'!$A$2:$P$98,15,FALSE)),"",VLOOKUP(B:B,'Shared Sites 2-18'!$A$2:$P$98,15,FALSE))</f>
        <v/>
      </c>
      <c r="Y507" s="17" t="str">
        <f t="shared" ref="Y507:Y514" si="12">IF(S507="Elem","6034",IF(S507="Middle","9654",IF(S507="Senior","12068","")))</f>
        <v>6034</v>
      </c>
      <c r="Z507" s="17">
        <v>6034</v>
      </c>
      <c r="AA507" s="402"/>
      <c r="AB507" s="420"/>
    </row>
    <row r="508" spans="1:29" ht="14.65" customHeight="1" x14ac:dyDescent="0.25">
      <c r="A508" s="16">
        <v>7630</v>
      </c>
      <c r="B508" s="16" t="s">
        <v>829</v>
      </c>
      <c r="C508" s="16" t="s">
        <v>830</v>
      </c>
      <c r="D508" s="16" t="s">
        <v>141</v>
      </c>
      <c r="E508" s="16" t="s">
        <v>50</v>
      </c>
      <c r="F508" s="17" t="s">
        <v>46</v>
      </c>
      <c r="G508" s="17" t="s">
        <v>46</v>
      </c>
      <c r="H508" s="17" t="s">
        <v>48</v>
      </c>
      <c r="I508" s="17" t="s">
        <v>48</v>
      </c>
      <c r="J508" s="17">
        <v>0</v>
      </c>
      <c r="K508" s="17">
        <v>0</v>
      </c>
      <c r="L508" s="17">
        <v>0</v>
      </c>
      <c r="M508" s="17">
        <v>0</v>
      </c>
      <c r="N508" s="17">
        <v>24</v>
      </c>
      <c r="O508" s="17">
        <v>0</v>
      </c>
      <c r="P508" s="23">
        <v>112</v>
      </c>
      <c r="Q508" s="23">
        <v>112</v>
      </c>
      <c r="R508" s="23">
        <v>136</v>
      </c>
      <c r="S508" s="17" t="s">
        <v>19</v>
      </c>
      <c r="T508" s="17" t="str">
        <f>IF(ISERROR(VLOOKUP(B:B,'Shared Sites 2-18'!$A$2:$P$98,3,FALSE)),"",VLOOKUP(B:B,'Shared Sites 2-18'!$A$2:$P$98,3,FALSE))</f>
        <v/>
      </c>
      <c r="U508" s="17" t="str">
        <f>IF(ISERROR(VLOOKUP(B:B,'Shared Sites 2-18'!$A$2:$P$98,4,FALSE)),"",VLOOKUP(B:B,'Shared Sites 2-18'!$A$2:$P$98,4,FALSE))</f>
        <v/>
      </c>
      <c r="V508" s="17" t="str">
        <f>IF(ISERROR(VLOOKUP(B:B,'Shared Sites 2-18'!$A$2:$P$98,5,FALSE)),"",VLOOKUP(B:B,'Shared Sites 2-18'!$A$2:$P$98,5,FALSE))</f>
        <v/>
      </c>
      <c r="W508" s="17" t="str">
        <f>IF(ISERROR(VLOOKUP(B:B,'Shared Sites 2-18'!$A$2:$P$98,15,FALSE)),"",VLOOKUP(B:B,'Shared Sites 2-18'!$A$2:$P$98,15,FALSE))</f>
        <v/>
      </c>
      <c r="Y508" s="17" t="str">
        <f t="shared" si="12"/>
        <v>6034</v>
      </c>
      <c r="Z508" s="17">
        <v>6034</v>
      </c>
      <c r="AA508" s="402"/>
      <c r="AB508" s="420"/>
    </row>
    <row r="509" spans="1:29" ht="14.65" customHeight="1" x14ac:dyDescent="0.25">
      <c r="A509" s="16">
        <v>7634</v>
      </c>
      <c r="B509" s="16" t="s">
        <v>831</v>
      </c>
      <c r="C509" s="16" t="s">
        <v>1646</v>
      </c>
      <c r="D509" s="16" t="s">
        <v>55</v>
      </c>
      <c r="E509" s="16" t="s">
        <v>50</v>
      </c>
      <c r="F509" s="17" t="s">
        <v>46</v>
      </c>
      <c r="G509" s="17" t="s">
        <v>46</v>
      </c>
      <c r="H509" s="17" t="s">
        <v>48</v>
      </c>
      <c r="I509" s="17" t="s">
        <v>48</v>
      </c>
      <c r="J509" s="17">
        <v>17</v>
      </c>
      <c r="K509" s="17">
        <v>0</v>
      </c>
      <c r="L509" s="17">
        <v>0</v>
      </c>
      <c r="M509" s="17">
        <v>0</v>
      </c>
      <c r="N509" s="17">
        <v>40</v>
      </c>
      <c r="O509" s="17">
        <v>0</v>
      </c>
      <c r="P509" s="23">
        <v>437</v>
      </c>
      <c r="Q509" s="23">
        <v>454</v>
      </c>
      <c r="R509" s="23">
        <v>494</v>
      </c>
      <c r="S509" s="17" t="s">
        <v>19</v>
      </c>
      <c r="T509" s="17" t="str">
        <f>IF(ISERROR(VLOOKUP(B:B,'Shared Sites 2-18'!$A$2:$P$98,3,FALSE)),"",VLOOKUP(B:B,'Shared Sites 2-18'!$A$2:$P$98,3,FALSE))</f>
        <v/>
      </c>
      <c r="U509" s="17" t="str">
        <f>IF(ISERROR(VLOOKUP(B:B,'Shared Sites 2-18'!$A$2:$P$98,4,FALSE)),"",VLOOKUP(B:B,'Shared Sites 2-18'!$A$2:$P$98,4,FALSE))</f>
        <v/>
      </c>
      <c r="V509" s="17" t="str">
        <f>IF(ISERROR(VLOOKUP(B:B,'Shared Sites 2-18'!$A$2:$P$98,5,FALSE)),"",VLOOKUP(B:B,'Shared Sites 2-18'!$A$2:$P$98,5,FALSE))</f>
        <v/>
      </c>
      <c r="W509" s="17" t="str">
        <f>IF(ISERROR(VLOOKUP(B:B,'Shared Sites 2-18'!$A$2:$P$98,15,FALSE)),"",VLOOKUP(B:B,'Shared Sites 2-18'!$A$2:$P$98,15,FALSE))</f>
        <v/>
      </c>
      <c r="Y509" s="17" t="str">
        <f t="shared" si="12"/>
        <v>6034</v>
      </c>
      <c r="Z509" s="17">
        <v>6034</v>
      </c>
      <c r="AA509" s="402"/>
      <c r="AB509" s="420"/>
    </row>
    <row r="510" spans="1:29" ht="14.65" customHeight="1" x14ac:dyDescent="0.25">
      <c r="A510" s="16">
        <v>7637</v>
      </c>
      <c r="B510" s="16" t="s">
        <v>832</v>
      </c>
      <c r="C510" s="16" t="s">
        <v>833</v>
      </c>
      <c r="D510" s="16" t="s">
        <v>55</v>
      </c>
      <c r="E510" s="16" t="s">
        <v>80</v>
      </c>
      <c r="F510" s="17" t="s">
        <v>102</v>
      </c>
      <c r="G510" s="17" t="s">
        <v>46</v>
      </c>
      <c r="H510" s="17" t="s">
        <v>47</v>
      </c>
      <c r="I510" s="17" t="s">
        <v>47</v>
      </c>
      <c r="J510" s="17">
        <v>0</v>
      </c>
      <c r="K510" s="17">
        <v>0</v>
      </c>
      <c r="L510" s="17">
        <v>0</v>
      </c>
      <c r="M510" s="17">
        <v>0</v>
      </c>
      <c r="N510" s="17">
        <v>0</v>
      </c>
      <c r="O510" s="17">
        <v>0</v>
      </c>
      <c r="P510" s="23">
        <v>783</v>
      </c>
      <c r="Q510" s="23">
        <v>783</v>
      </c>
      <c r="R510" s="23">
        <v>783</v>
      </c>
      <c r="S510" s="17" t="s">
        <v>19</v>
      </c>
      <c r="T510" s="17" t="str">
        <f>IF(ISERROR(VLOOKUP(B:B,'Shared Sites 2-18'!$A$2:$P$98,3,FALSE)),"",VLOOKUP(B:B,'Shared Sites 2-18'!$A$2:$P$98,3,FALSE))</f>
        <v/>
      </c>
      <c r="U510" s="17" t="str">
        <f>IF(ISERROR(VLOOKUP(B:B,'Shared Sites 2-18'!$A$2:$P$98,4,FALSE)),"",VLOOKUP(B:B,'Shared Sites 2-18'!$A$2:$P$98,4,FALSE))</f>
        <v/>
      </c>
      <c r="V510" s="17" t="str">
        <f>IF(ISERROR(VLOOKUP(B:B,'Shared Sites 2-18'!$A$2:$P$98,5,FALSE)),"",VLOOKUP(B:B,'Shared Sites 2-18'!$A$2:$P$98,5,FALSE))</f>
        <v/>
      </c>
      <c r="W510" s="17" t="str">
        <f>IF(ISERROR(VLOOKUP(B:B,'Shared Sites 2-18'!$A$2:$P$98,15,FALSE)),"",VLOOKUP(B:B,'Shared Sites 2-18'!$A$2:$P$98,15,FALSE))</f>
        <v/>
      </c>
      <c r="Y510" s="17" t="str">
        <f t="shared" si="12"/>
        <v>6034</v>
      </c>
      <c r="Z510" s="17">
        <v>6034</v>
      </c>
      <c r="AA510" s="402"/>
      <c r="AB510" s="420"/>
    </row>
    <row r="511" spans="1:29" ht="14.65" customHeight="1" x14ac:dyDescent="0.25">
      <c r="A511" s="16">
        <v>7640</v>
      </c>
      <c r="B511" s="16" t="s">
        <v>837</v>
      </c>
      <c r="C511" s="16" t="s">
        <v>838</v>
      </c>
      <c r="D511" s="16" t="s">
        <v>55</v>
      </c>
      <c r="E511" s="16" t="s">
        <v>50</v>
      </c>
      <c r="F511" s="17" t="s">
        <v>46</v>
      </c>
      <c r="G511" s="17" t="s">
        <v>46</v>
      </c>
      <c r="H511" s="17" t="s">
        <v>52</v>
      </c>
      <c r="I511" s="17" t="s">
        <v>52</v>
      </c>
      <c r="J511" s="17">
        <v>16</v>
      </c>
      <c r="K511" s="17">
        <v>0</v>
      </c>
      <c r="L511" s="17">
        <v>0</v>
      </c>
      <c r="M511" s="17">
        <v>2</v>
      </c>
      <c r="N511" s="17">
        <v>0</v>
      </c>
      <c r="O511" s="17">
        <v>0</v>
      </c>
      <c r="P511" s="23">
        <v>272</v>
      </c>
      <c r="Q511" s="23">
        <v>288</v>
      </c>
      <c r="R511" s="23">
        <v>290</v>
      </c>
      <c r="S511" s="17" t="s">
        <v>19</v>
      </c>
      <c r="T511" s="17" t="str">
        <f>IF(ISERROR(VLOOKUP(B:B,'Shared Sites 2-18'!$A$2:$P$98,3,FALSE)),"",VLOOKUP(B:B,'Shared Sites 2-18'!$A$2:$P$98,3,FALSE))</f>
        <v/>
      </c>
      <c r="U511" s="17" t="str">
        <f>IF(ISERROR(VLOOKUP(B:B,'Shared Sites 2-18'!$A$2:$P$98,4,FALSE)),"",VLOOKUP(B:B,'Shared Sites 2-18'!$A$2:$P$98,4,FALSE))</f>
        <v/>
      </c>
      <c r="V511" s="17" t="str">
        <f>IF(ISERROR(VLOOKUP(B:B,'Shared Sites 2-18'!$A$2:$P$98,5,FALSE)),"",VLOOKUP(B:B,'Shared Sites 2-18'!$A$2:$P$98,5,FALSE))</f>
        <v/>
      </c>
      <c r="W511" s="17" t="str">
        <f>IF(ISERROR(VLOOKUP(B:B,'Shared Sites 2-18'!$A$2:$P$98,15,FALSE)),"",VLOOKUP(B:B,'Shared Sites 2-18'!$A$2:$P$98,15,FALSE))</f>
        <v/>
      </c>
      <c r="Y511" s="17" t="str">
        <f t="shared" si="12"/>
        <v>6034</v>
      </c>
      <c r="Z511" s="17">
        <v>6034</v>
      </c>
      <c r="AA511" s="402"/>
      <c r="AB511" s="420"/>
    </row>
    <row r="512" spans="1:29" ht="14.65" customHeight="1" x14ac:dyDescent="0.25">
      <c r="A512" s="16">
        <v>7644</v>
      </c>
      <c r="B512" s="16" t="s">
        <v>839</v>
      </c>
      <c r="C512" s="16" t="s">
        <v>840</v>
      </c>
      <c r="D512" s="16" t="s">
        <v>55</v>
      </c>
      <c r="E512" s="16" t="s">
        <v>50</v>
      </c>
      <c r="F512" s="17" t="s">
        <v>46</v>
      </c>
      <c r="G512" s="17" t="s">
        <v>46</v>
      </c>
      <c r="H512" s="17" t="s">
        <v>51</v>
      </c>
      <c r="I512" s="17" t="s">
        <v>51</v>
      </c>
      <c r="J512" s="17">
        <v>29</v>
      </c>
      <c r="K512" s="17">
        <v>0</v>
      </c>
      <c r="L512" s="17">
        <v>0</v>
      </c>
      <c r="M512" s="17">
        <v>0</v>
      </c>
      <c r="N512" s="17">
        <v>82</v>
      </c>
      <c r="O512" s="17">
        <v>24</v>
      </c>
      <c r="P512" s="23">
        <v>661</v>
      </c>
      <c r="Q512" s="23">
        <v>690</v>
      </c>
      <c r="R512" s="23">
        <v>796</v>
      </c>
      <c r="S512" s="17" t="s">
        <v>19</v>
      </c>
      <c r="T512" s="17" t="str">
        <f>IF(ISERROR(VLOOKUP(B:B,'Shared Sites 2-18'!$A$2:$P$98,3,FALSE)),"",VLOOKUP(B:B,'Shared Sites 2-18'!$A$2:$P$98,3,FALSE))</f>
        <v/>
      </c>
      <c r="U512" s="17" t="str">
        <f>IF(ISERROR(VLOOKUP(B:B,'Shared Sites 2-18'!$A$2:$P$98,4,FALSE)),"",VLOOKUP(B:B,'Shared Sites 2-18'!$A$2:$P$98,4,FALSE))</f>
        <v/>
      </c>
      <c r="V512" s="17" t="str">
        <f>IF(ISERROR(VLOOKUP(B:B,'Shared Sites 2-18'!$A$2:$P$98,5,FALSE)),"",VLOOKUP(B:B,'Shared Sites 2-18'!$A$2:$P$98,5,FALSE))</f>
        <v/>
      </c>
      <c r="W512" s="17" t="str">
        <f>IF(ISERROR(VLOOKUP(B:B,'Shared Sites 2-18'!$A$2:$P$98,15,FALSE)),"",VLOOKUP(B:B,'Shared Sites 2-18'!$A$2:$P$98,15,FALSE))</f>
        <v/>
      </c>
      <c r="Y512" s="17" t="str">
        <f t="shared" si="12"/>
        <v>6034</v>
      </c>
      <c r="Z512" s="17">
        <v>6034</v>
      </c>
      <c r="AA512" s="402"/>
      <c r="AB512" s="420"/>
    </row>
    <row r="513" spans="1:29" ht="14.65" customHeight="1" x14ac:dyDescent="0.25">
      <c r="A513" s="16">
        <v>7649</v>
      </c>
      <c r="B513" s="16" t="s">
        <v>841</v>
      </c>
      <c r="C513" s="16" t="s">
        <v>842</v>
      </c>
      <c r="D513" s="16" t="s">
        <v>55</v>
      </c>
      <c r="E513" s="16" t="s">
        <v>80</v>
      </c>
      <c r="F513" s="17" t="s">
        <v>46</v>
      </c>
      <c r="G513" s="17" t="s">
        <v>46</v>
      </c>
      <c r="H513" s="17" t="s">
        <v>51</v>
      </c>
      <c r="I513" s="17" t="s">
        <v>51</v>
      </c>
      <c r="J513" s="17">
        <v>0</v>
      </c>
      <c r="K513" s="17">
        <v>0</v>
      </c>
      <c r="L513" s="17">
        <v>0</v>
      </c>
      <c r="M513" s="17">
        <v>0</v>
      </c>
      <c r="N513" s="17">
        <v>0</v>
      </c>
      <c r="O513" s="17">
        <v>0</v>
      </c>
      <c r="P513" s="23">
        <v>419</v>
      </c>
      <c r="Q513" s="23">
        <v>419</v>
      </c>
      <c r="R513" s="23">
        <v>419</v>
      </c>
      <c r="S513" s="17" t="s">
        <v>19</v>
      </c>
      <c r="T513" s="17" t="str">
        <f>IF(ISERROR(VLOOKUP(B:B,'Shared Sites 2-18'!$A$2:$P$98,3,FALSE)),"",VLOOKUP(B:B,'Shared Sites 2-18'!$A$2:$P$98,3,FALSE))</f>
        <v/>
      </c>
      <c r="U513" s="17" t="str">
        <f>IF(ISERROR(VLOOKUP(B:B,'Shared Sites 2-18'!$A$2:$P$98,4,FALSE)),"",VLOOKUP(B:B,'Shared Sites 2-18'!$A$2:$P$98,4,FALSE))</f>
        <v/>
      </c>
      <c r="V513" s="17" t="str">
        <f>IF(ISERROR(VLOOKUP(B:B,'Shared Sites 2-18'!$A$2:$P$98,5,FALSE)),"",VLOOKUP(B:B,'Shared Sites 2-18'!$A$2:$P$98,5,FALSE))</f>
        <v/>
      </c>
      <c r="W513" s="17" t="str">
        <f>IF(ISERROR(VLOOKUP(B:B,'Shared Sites 2-18'!$A$2:$P$98,15,FALSE)),"",VLOOKUP(B:B,'Shared Sites 2-18'!$A$2:$P$98,15,FALSE))</f>
        <v/>
      </c>
      <c r="Y513" s="17" t="str">
        <f t="shared" si="12"/>
        <v>6034</v>
      </c>
      <c r="Z513" s="17">
        <v>6034</v>
      </c>
      <c r="AA513" s="402"/>
      <c r="AB513" s="420"/>
    </row>
    <row r="514" spans="1:29" ht="14.65" customHeight="1" x14ac:dyDescent="0.25">
      <c r="A514" s="16">
        <v>7654</v>
      </c>
      <c r="B514" s="16" t="s">
        <v>843</v>
      </c>
      <c r="C514" s="16" t="s">
        <v>1647</v>
      </c>
      <c r="D514" s="16" t="s">
        <v>55</v>
      </c>
      <c r="E514" s="16" t="s">
        <v>50</v>
      </c>
      <c r="F514" s="17" t="s">
        <v>46</v>
      </c>
      <c r="G514" s="17" t="s">
        <v>46</v>
      </c>
      <c r="H514" s="17" t="s">
        <v>6</v>
      </c>
      <c r="I514" s="17" t="s">
        <v>6</v>
      </c>
      <c r="J514" s="17">
        <v>35</v>
      </c>
      <c r="K514" s="17">
        <v>0</v>
      </c>
      <c r="L514" s="17">
        <v>0</v>
      </c>
      <c r="M514" s="17">
        <v>0</v>
      </c>
      <c r="N514" s="17">
        <v>0</v>
      </c>
      <c r="O514" s="17">
        <v>26</v>
      </c>
      <c r="P514" s="23">
        <v>653</v>
      </c>
      <c r="Q514" s="23">
        <v>688</v>
      </c>
      <c r="R514" s="23">
        <v>714</v>
      </c>
      <c r="S514" s="17" t="s">
        <v>19</v>
      </c>
      <c r="T514" s="17" t="str">
        <f>IF(ISERROR(VLOOKUP(B:B,'Shared Sites 2-18'!$A$2:$P$98,3,FALSE)),"",VLOOKUP(B:B,'Shared Sites 2-18'!$A$2:$P$98,3,FALSE))</f>
        <v/>
      </c>
      <c r="U514" s="17" t="str">
        <f>IF(ISERROR(VLOOKUP(B:B,'Shared Sites 2-18'!$A$2:$P$98,4,FALSE)),"",VLOOKUP(B:B,'Shared Sites 2-18'!$A$2:$P$98,4,FALSE))</f>
        <v/>
      </c>
      <c r="V514" s="17" t="str">
        <f>IF(ISERROR(VLOOKUP(B:B,'Shared Sites 2-18'!$A$2:$P$98,5,FALSE)),"",VLOOKUP(B:B,'Shared Sites 2-18'!$A$2:$P$98,5,FALSE))</f>
        <v/>
      </c>
      <c r="W514" s="17" t="str">
        <f>IF(ISERROR(VLOOKUP(B:B,'Shared Sites 2-18'!$A$2:$P$98,15,FALSE)),"",VLOOKUP(B:B,'Shared Sites 2-18'!$A$2:$P$98,15,FALSE))</f>
        <v/>
      </c>
      <c r="Y514" s="17" t="str">
        <f t="shared" si="12"/>
        <v>6034</v>
      </c>
      <c r="Z514" s="17">
        <v>6034</v>
      </c>
      <c r="AA514" s="402"/>
      <c r="AB514" s="420"/>
    </row>
    <row r="515" spans="1:29" ht="14.65" customHeight="1" x14ac:dyDescent="0.25">
      <c r="A515" s="420">
        <v>7656</v>
      </c>
      <c r="B515" s="420" t="s">
        <v>852</v>
      </c>
      <c r="C515" s="420" t="s">
        <v>853</v>
      </c>
      <c r="D515" s="420" t="s">
        <v>836</v>
      </c>
      <c r="E515" s="420" t="s">
        <v>50</v>
      </c>
      <c r="F515" s="399" t="s">
        <v>46</v>
      </c>
      <c r="G515" s="399" t="s">
        <v>46</v>
      </c>
      <c r="H515" s="399" t="s">
        <v>48</v>
      </c>
      <c r="I515" s="399" t="s">
        <v>48</v>
      </c>
      <c r="J515" s="399">
        <v>0</v>
      </c>
      <c r="K515" s="399">
        <v>0</v>
      </c>
      <c r="L515" s="399">
        <v>21</v>
      </c>
      <c r="M515" s="399">
        <v>0</v>
      </c>
      <c r="N515" s="399">
        <v>0</v>
      </c>
      <c r="O515" s="399">
        <v>0</v>
      </c>
      <c r="P515" s="421">
        <v>453</v>
      </c>
      <c r="Q515" s="421">
        <v>474</v>
      </c>
      <c r="R515" s="421">
        <v>474</v>
      </c>
      <c r="S515" s="399" t="s">
        <v>21</v>
      </c>
      <c r="T515" s="399">
        <f>IF(ISERROR(VLOOKUP(B:B,'Shared Sites 2-18'!$A$2:$P$98,3,FALSE)),"",VLOOKUP(B:B,'Shared Sites 2-18'!$A$2:$P$98,3,FALSE))</f>
        <v>10</v>
      </c>
      <c r="U515" s="399" t="str">
        <f>IF(ISERROR(VLOOKUP(B:B,'Shared Sites 2-18'!$A$2:$P$98,4,FALSE)),"",VLOOKUP(B:B,'Shared Sites 2-18'!$A$2:$P$98,4,FALSE))</f>
        <v>1767639</v>
      </c>
      <c r="V515" s="399" t="str">
        <f>IF(ISERROR(VLOOKUP(B:B,'Shared Sites 2-18'!$A$2:$P$98,5,FALSE)),"",VLOOKUP(B:B,'Shared Sites 2-18'!$A$2:$P$98,5,FALSE))</f>
        <v>Carson SH Campus</v>
      </c>
      <c r="W515" s="399">
        <f>IF(ISERROR(VLOOKUP(B:B,'Shared Sites 2-18'!$A$2:$P$98,15,FALSE)),"",VLOOKUP(B:B,'Shared Sites 2-18'!$A$2:$P$98,15,FALSE))</f>
        <v>0.19370000000000001</v>
      </c>
      <c r="X515" s="399">
        <v>12068</v>
      </c>
      <c r="Y515" s="399">
        <f t="shared" ref="Y515:Y520" si="13">ROUND(W515*X515,0)</f>
        <v>2338</v>
      </c>
      <c r="Z515" s="399">
        <v>2338</v>
      </c>
      <c r="AA515" s="402"/>
      <c r="AB515" s="420"/>
      <c r="AC515" s="420"/>
    </row>
    <row r="516" spans="1:29" ht="14.65" customHeight="1" x14ac:dyDescent="0.25">
      <c r="A516" s="16">
        <v>7657</v>
      </c>
      <c r="B516" s="16" t="s">
        <v>856</v>
      </c>
      <c r="C516" s="16" t="s">
        <v>857</v>
      </c>
      <c r="D516" s="16" t="s">
        <v>836</v>
      </c>
      <c r="E516" s="16" t="s">
        <v>50</v>
      </c>
      <c r="F516" s="17" t="s">
        <v>46</v>
      </c>
      <c r="G516" s="17" t="s">
        <v>46</v>
      </c>
      <c r="H516" s="17" t="s">
        <v>48</v>
      </c>
      <c r="I516" s="17" t="s">
        <v>48</v>
      </c>
      <c r="J516" s="17">
        <v>0</v>
      </c>
      <c r="K516" s="17">
        <v>0</v>
      </c>
      <c r="L516" s="17">
        <v>33</v>
      </c>
      <c r="M516" s="17">
        <v>0</v>
      </c>
      <c r="N516" s="17">
        <v>0</v>
      </c>
      <c r="O516" s="17">
        <v>0</v>
      </c>
      <c r="P516" s="23">
        <v>488</v>
      </c>
      <c r="Q516" s="23">
        <v>521</v>
      </c>
      <c r="R516" s="23">
        <v>521</v>
      </c>
      <c r="S516" s="17" t="s">
        <v>21</v>
      </c>
      <c r="T516" s="17">
        <f>IF(ISERROR(VLOOKUP(B:B,'Shared Sites 2-18'!$A$2:$P$98,3,FALSE)),"",VLOOKUP(B:B,'Shared Sites 2-18'!$A$2:$P$98,3,FALSE))</f>
        <v>10</v>
      </c>
      <c r="U516" s="17" t="str">
        <f>IF(ISERROR(VLOOKUP(B:B,'Shared Sites 2-18'!$A$2:$P$98,4,FALSE)),"",VLOOKUP(B:B,'Shared Sites 2-18'!$A$2:$P$98,4,FALSE))</f>
        <v>1767639</v>
      </c>
      <c r="V516" s="17" t="str">
        <f>IF(ISERROR(VLOOKUP(B:B,'Shared Sites 2-18'!$A$2:$P$98,5,FALSE)),"",VLOOKUP(B:B,'Shared Sites 2-18'!$A$2:$P$98,5,FALSE))</f>
        <v>Carson SH Campus</v>
      </c>
      <c r="W516" s="17">
        <f>IF(ISERROR(VLOOKUP(B:B,'Shared Sites 2-18'!$A$2:$P$98,15,FALSE)),"",VLOOKUP(B:B,'Shared Sites 2-18'!$A$2:$P$98,15,FALSE))</f>
        <v>0.21290000000000001</v>
      </c>
      <c r="X516" s="17">
        <v>12068</v>
      </c>
      <c r="Y516" s="17">
        <f t="shared" si="13"/>
        <v>2569</v>
      </c>
      <c r="Z516" s="17">
        <v>2569</v>
      </c>
      <c r="AA516" s="402"/>
      <c r="AB516" s="420"/>
    </row>
    <row r="517" spans="1:29" ht="14.65" customHeight="1" x14ac:dyDescent="0.25">
      <c r="A517" s="420">
        <v>7658</v>
      </c>
      <c r="B517" s="420" t="s">
        <v>845</v>
      </c>
      <c r="C517" s="420" t="s">
        <v>846</v>
      </c>
      <c r="D517" s="420" t="s">
        <v>836</v>
      </c>
      <c r="E517" s="420" t="s">
        <v>50</v>
      </c>
      <c r="F517" s="399" t="s">
        <v>46</v>
      </c>
      <c r="G517" s="399" t="s">
        <v>46</v>
      </c>
      <c r="H517" s="399" t="s">
        <v>49</v>
      </c>
      <c r="I517" s="399" t="s">
        <v>49</v>
      </c>
      <c r="J517" s="399">
        <v>0</v>
      </c>
      <c r="K517" s="399">
        <v>0</v>
      </c>
      <c r="L517" s="399">
        <v>3</v>
      </c>
      <c r="M517" s="399">
        <v>0</v>
      </c>
      <c r="N517" s="399">
        <v>0</v>
      </c>
      <c r="O517" s="399">
        <v>0</v>
      </c>
      <c r="P517" s="421">
        <v>209</v>
      </c>
      <c r="Q517" s="421">
        <v>212</v>
      </c>
      <c r="R517" s="421">
        <v>212</v>
      </c>
      <c r="S517" s="399" t="s">
        <v>21</v>
      </c>
      <c r="T517" s="399">
        <f>IF(ISERROR(VLOOKUP(B:B,'Shared Sites 2-18'!$A$2:$P$98,3,FALSE)),"",VLOOKUP(B:B,'Shared Sites 2-18'!$A$2:$P$98,3,FALSE))</f>
        <v>8</v>
      </c>
      <c r="U517" s="399" t="str">
        <f>IF(ISERROR(VLOOKUP(B:B,'Shared Sites 2-18'!$A$2:$P$98,4,FALSE)),"",VLOOKUP(B:B,'Shared Sites 2-18'!$A$2:$P$98,4,FALSE))</f>
        <v>1767039</v>
      </c>
      <c r="V517" s="399" t="str">
        <f>IF(ISERROR(VLOOKUP(B:B,'Shared Sites 2-18'!$A$2:$P$98,5,FALSE)),"",VLOOKUP(B:B,'Shared Sites 2-18'!$A$2:$P$98,5,FALSE))</f>
        <v>Sylmar HS Campus</v>
      </c>
      <c r="W517" s="399">
        <f>IF(ISERROR(VLOOKUP(B:B,'Shared Sites 2-18'!$A$2:$P$98,15,FALSE)),"",VLOOKUP(B:B,'Shared Sites 2-18'!$A$2:$P$98,15,FALSE))</f>
        <v>0.12139999999999999</v>
      </c>
      <c r="X517" s="399">
        <v>12068</v>
      </c>
      <c r="Y517" s="399">
        <f t="shared" si="13"/>
        <v>1465</v>
      </c>
      <c r="Z517" s="399">
        <v>1465</v>
      </c>
      <c r="AA517" s="402"/>
      <c r="AB517" s="420"/>
      <c r="AC517" s="420"/>
    </row>
    <row r="518" spans="1:29" ht="14.65" customHeight="1" x14ac:dyDescent="0.25">
      <c r="A518" s="16">
        <v>7664</v>
      </c>
      <c r="B518" s="16" t="s">
        <v>879</v>
      </c>
      <c r="C518" s="16" t="s">
        <v>880</v>
      </c>
      <c r="D518" s="16" t="s">
        <v>836</v>
      </c>
      <c r="E518" s="16" t="s">
        <v>50</v>
      </c>
      <c r="F518" s="17" t="s">
        <v>46</v>
      </c>
      <c r="G518" s="17" t="s">
        <v>46</v>
      </c>
      <c r="H518" s="17" t="s">
        <v>52</v>
      </c>
      <c r="I518" s="17" t="s">
        <v>52</v>
      </c>
      <c r="J518" s="17">
        <v>0</v>
      </c>
      <c r="K518" s="17">
        <v>0</v>
      </c>
      <c r="L518" s="17">
        <v>0</v>
      </c>
      <c r="M518" s="17">
        <v>0</v>
      </c>
      <c r="N518" s="17">
        <v>0</v>
      </c>
      <c r="O518" s="17">
        <v>0</v>
      </c>
      <c r="P518" s="23">
        <v>468</v>
      </c>
      <c r="Q518" s="23">
        <v>468</v>
      </c>
      <c r="R518" s="23">
        <v>468</v>
      </c>
      <c r="S518" s="17" t="s">
        <v>21</v>
      </c>
      <c r="T518" s="17">
        <f>IF(ISERROR(VLOOKUP(B:B,'Shared Sites 2-18'!$A$2:$P$98,3,FALSE)),"",VLOOKUP(B:B,'Shared Sites 2-18'!$A$2:$P$98,3,FALSE))</f>
        <v>13</v>
      </c>
      <c r="U518" s="17" t="str">
        <f>IF(ISERROR(VLOOKUP(B:B,'Shared Sites 2-18'!$A$2:$P$98,4,FALSE)),"",VLOOKUP(B:B,'Shared Sites 2-18'!$A$2:$P$98,4,FALSE))</f>
        <v>1768039</v>
      </c>
      <c r="V518" s="17" t="str">
        <f>IF(ISERROR(VLOOKUP(B:B,'Shared Sites 2-18'!$A$2:$P$98,5,FALSE)),"",VLOOKUP(B:B,'Shared Sites 2-18'!$A$2:$P$98,5,FALSE))</f>
        <v>Legacy SH Cmplx Cmp</v>
      </c>
      <c r="W518" s="17">
        <f>IF(ISERROR(VLOOKUP(B:B,'Shared Sites 2-18'!$A$2:$P$98,15,FALSE)),"",VLOOKUP(B:B,'Shared Sites 2-18'!$A$2:$P$98,15,FALSE))</f>
        <v>0.25869999999999999</v>
      </c>
      <c r="X518" s="17">
        <v>12068</v>
      </c>
      <c r="Y518" s="17">
        <f t="shared" si="13"/>
        <v>3122</v>
      </c>
      <c r="Z518" s="17">
        <v>3122</v>
      </c>
      <c r="AA518" s="402"/>
      <c r="AB518" s="420"/>
    </row>
    <row r="519" spans="1:29" ht="14.65" customHeight="1" x14ac:dyDescent="0.25">
      <c r="A519" s="16">
        <v>7665</v>
      </c>
      <c r="B519" s="16" t="s">
        <v>865</v>
      </c>
      <c r="C519" s="16" t="s">
        <v>866</v>
      </c>
      <c r="D519" s="16" t="s">
        <v>836</v>
      </c>
      <c r="E519" s="16" t="s">
        <v>50</v>
      </c>
      <c r="F519" s="17" t="s">
        <v>46</v>
      </c>
      <c r="G519" s="17" t="s">
        <v>46</v>
      </c>
      <c r="H519" s="17" t="s">
        <v>51</v>
      </c>
      <c r="I519" s="17" t="s">
        <v>51</v>
      </c>
      <c r="J519" s="17">
        <v>0</v>
      </c>
      <c r="K519" s="17">
        <v>0</v>
      </c>
      <c r="L519" s="17">
        <v>13</v>
      </c>
      <c r="M519" s="17">
        <v>0</v>
      </c>
      <c r="N519" s="17">
        <v>0</v>
      </c>
      <c r="O519" s="17">
        <v>0</v>
      </c>
      <c r="P519" s="23">
        <v>402</v>
      </c>
      <c r="Q519" s="23">
        <v>415</v>
      </c>
      <c r="R519" s="23">
        <v>415</v>
      </c>
      <c r="S519" s="17" t="s">
        <v>21</v>
      </c>
      <c r="T519" s="17">
        <f>IF(ISERROR(VLOOKUP(B:B,'Shared Sites 2-18'!$A$2:$P$98,3,FALSE)),"",VLOOKUP(B:B,'Shared Sites 2-18'!$A$2:$P$98,3,FALSE))</f>
        <v>11</v>
      </c>
      <c r="U519" s="17" t="str">
        <f>IF(ISERROR(VLOOKUP(B:B,'Shared Sites 2-18'!$A$2:$P$98,4,FALSE)),"",VLOOKUP(B:B,'Shared Sites 2-18'!$A$2:$P$98,4,FALSE))</f>
        <v>1767739</v>
      </c>
      <c r="V519" s="17" t="str">
        <f>IF(ISERROR(VLOOKUP(B:B,'Shared Sites 2-18'!$A$2:$P$98,5,FALSE)),"",VLOOKUP(B:B,'Shared Sites 2-18'!$A$2:$P$98,5,FALSE))</f>
        <v>A Hawkins SH Campus</v>
      </c>
      <c r="W519" s="17">
        <f>IF(ISERROR(VLOOKUP(B:B,'Shared Sites 2-18'!$A$2:$P$98,15,FALSE)),"",VLOOKUP(B:B,'Shared Sites 2-18'!$A$2:$P$98,15,FALSE))</f>
        <v>0.32729999999999998</v>
      </c>
      <c r="X519" s="17">
        <v>12068</v>
      </c>
      <c r="Y519" s="17">
        <f t="shared" si="13"/>
        <v>3950</v>
      </c>
      <c r="Z519" s="17">
        <v>3950</v>
      </c>
      <c r="AA519" s="402"/>
      <c r="AB519" s="420"/>
    </row>
    <row r="520" spans="1:29" ht="14.65" customHeight="1" x14ac:dyDescent="0.25">
      <c r="A520" s="16">
        <v>7666</v>
      </c>
      <c r="B520" s="16" t="s">
        <v>867</v>
      </c>
      <c r="C520" s="16" t="s">
        <v>868</v>
      </c>
      <c r="D520" s="16" t="s">
        <v>836</v>
      </c>
      <c r="E520" s="16" t="s">
        <v>50</v>
      </c>
      <c r="F520" s="17" t="s">
        <v>46</v>
      </c>
      <c r="G520" s="17" t="s">
        <v>46</v>
      </c>
      <c r="H520" s="17" t="s">
        <v>51</v>
      </c>
      <c r="I520" s="17" t="s">
        <v>51</v>
      </c>
      <c r="J520" s="17">
        <v>0</v>
      </c>
      <c r="K520" s="17">
        <v>0</v>
      </c>
      <c r="L520" s="17">
        <v>0</v>
      </c>
      <c r="M520" s="17">
        <v>0</v>
      </c>
      <c r="N520" s="17">
        <v>0</v>
      </c>
      <c r="O520" s="17">
        <v>0</v>
      </c>
      <c r="P520" s="23">
        <v>344</v>
      </c>
      <c r="Q520" s="23">
        <v>344</v>
      </c>
      <c r="R520" s="23">
        <v>344</v>
      </c>
      <c r="S520" s="17" t="s">
        <v>21</v>
      </c>
      <c r="T520" s="17">
        <f>IF(ISERROR(VLOOKUP(B:B,'Shared Sites 2-18'!$A$2:$P$98,3,FALSE)),"",VLOOKUP(B:B,'Shared Sites 2-18'!$A$2:$P$98,3,FALSE))</f>
        <v>11</v>
      </c>
      <c r="U520" s="17" t="str">
        <f>IF(ISERROR(VLOOKUP(B:B,'Shared Sites 2-18'!$A$2:$P$98,4,FALSE)),"",VLOOKUP(B:B,'Shared Sites 2-18'!$A$2:$P$98,4,FALSE))</f>
        <v>1767739</v>
      </c>
      <c r="V520" s="17" t="str">
        <f>IF(ISERROR(VLOOKUP(B:B,'Shared Sites 2-18'!$A$2:$P$98,5,FALSE)),"",VLOOKUP(B:B,'Shared Sites 2-18'!$A$2:$P$98,5,FALSE))</f>
        <v>A Hawkins SH Campus</v>
      </c>
      <c r="W520" s="17">
        <f>IF(ISERROR(VLOOKUP(B:B,'Shared Sites 2-18'!$A$2:$P$98,15,FALSE)),"",VLOOKUP(B:B,'Shared Sites 2-18'!$A$2:$P$98,15,FALSE))</f>
        <v>0.27129999999999999</v>
      </c>
      <c r="X520" s="17">
        <v>12068</v>
      </c>
      <c r="Y520" s="17">
        <f t="shared" si="13"/>
        <v>3274</v>
      </c>
      <c r="Z520" s="17">
        <v>3274</v>
      </c>
      <c r="AA520" s="402"/>
      <c r="AB520" s="420"/>
    </row>
    <row r="521" spans="1:29" ht="14.65" customHeight="1" x14ac:dyDescent="0.25">
      <c r="A521" s="16">
        <v>7667</v>
      </c>
      <c r="B521" s="16" t="s">
        <v>854</v>
      </c>
      <c r="C521" s="16" t="s">
        <v>855</v>
      </c>
      <c r="D521" s="16" t="s">
        <v>836</v>
      </c>
      <c r="E521" s="16" t="s">
        <v>50</v>
      </c>
      <c r="F521" s="17" t="s">
        <v>46</v>
      </c>
      <c r="G521" s="17" t="s">
        <v>46</v>
      </c>
      <c r="H521" s="17" t="s">
        <v>48</v>
      </c>
      <c r="I521" s="17" t="s">
        <v>48</v>
      </c>
      <c r="J521" s="17">
        <v>0</v>
      </c>
      <c r="K521" s="17">
        <v>0</v>
      </c>
      <c r="L521" s="17">
        <v>57</v>
      </c>
      <c r="M521" s="17">
        <v>0</v>
      </c>
      <c r="N521" s="17">
        <v>0</v>
      </c>
      <c r="O521" s="17">
        <v>0</v>
      </c>
      <c r="P521" s="23">
        <v>658</v>
      </c>
      <c r="Q521" s="23">
        <v>715</v>
      </c>
      <c r="R521" s="23">
        <v>715</v>
      </c>
      <c r="S521" s="17" t="s">
        <v>21</v>
      </c>
      <c r="T521" s="17" t="str">
        <f>IF(ISERROR(VLOOKUP(B:B,'Shared Sites 2-18'!$A$2:$P$98,3,FALSE)),"",VLOOKUP(B:B,'Shared Sites 2-18'!$A$2:$P$98,3,FALSE))</f>
        <v/>
      </c>
      <c r="U521" s="17" t="str">
        <f>IF(ISERROR(VLOOKUP(B:B,'Shared Sites 2-18'!$A$2:$P$98,4,FALSE)),"",VLOOKUP(B:B,'Shared Sites 2-18'!$A$2:$P$98,4,FALSE))</f>
        <v/>
      </c>
      <c r="V521" s="17" t="str">
        <f>IF(ISERROR(VLOOKUP(B:B,'Shared Sites 2-18'!$A$2:$P$98,5,FALSE)),"",VLOOKUP(B:B,'Shared Sites 2-18'!$A$2:$P$98,5,FALSE))</f>
        <v/>
      </c>
      <c r="W521" s="17" t="str">
        <f>IF(ISERROR(VLOOKUP(B:B,'Shared Sites 2-18'!$A$2:$P$98,15,FALSE)),"",VLOOKUP(B:B,'Shared Sites 2-18'!$A$2:$P$98,15,FALSE))</f>
        <v/>
      </c>
      <c r="Y521" s="17" t="str">
        <f>IF(S521="Elem","6034",IF(S521="Middle","9654",IF(S521="Senior","12068","")))</f>
        <v>12068</v>
      </c>
      <c r="Z521" s="17">
        <v>12068</v>
      </c>
      <c r="AA521" s="402"/>
      <c r="AB521" s="420"/>
    </row>
    <row r="522" spans="1:29" ht="14.65" customHeight="1" x14ac:dyDescent="0.25">
      <c r="A522" s="16">
        <v>7669</v>
      </c>
      <c r="B522" s="16" t="s">
        <v>871</v>
      </c>
      <c r="C522" s="16" t="s">
        <v>872</v>
      </c>
      <c r="D522" s="16" t="s">
        <v>836</v>
      </c>
      <c r="E522" s="16" t="s">
        <v>50</v>
      </c>
      <c r="F522" s="17" t="s">
        <v>46</v>
      </c>
      <c r="G522" s="17" t="s">
        <v>46</v>
      </c>
      <c r="H522" s="17" t="s">
        <v>52</v>
      </c>
      <c r="I522" s="17" t="s">
        <v>52</v>
      </c>
      <c r="J522" s="17">
        <v>0</v>
      </c>
      <c r="K522" s="17">
        <v>0</v>
      </c>
      <c r="L522" s="17">
        <v>13</v>
      </c>
      <c r="M522" s="17">
        <v>0</v>
      </c>
      <c r="N522" s="17">
        <v>0</v>
      </c>
      <c r="O522" s="17">
        <v>0</v>
      </c>
      <c r="P522" s="23">
        <v>622</v>
      </c>
      <c r="Q522" s="23">
        <v>635</v>
      </c>
      <c r="R522" s="23">
        <v>635</v>
      </c>
      <c r="S522" s="17" t="s">
        <v>21</v>
      </c>
      <c r="T522" s="17">
        <f>IF(ISERROR(VLOOKUP(B:B,'Shared Sites 2-18'!$A$2:$P$98,3,FALSE)),"",VLOOKUP(B:B,'Shared Sites 2-18'!$A$2:$P$98,3,FALSE))</f>
        <v>12</v>
      </c>
      <c r="U522" s="17" t="str">
        <f>IF(ISERROR(VLOOKUP(B:B,'Shared Sites 2-18'!$A$2:$P$98,4,FALSE)),"",VLOOKUP(B:B,'Shared Sites 2-18'!$A$2:$P$98,4,FALSE))</f>
        <v>1767839</v>
      </c>
      <c r="V522" s="17" t="str">
        <f>IF(ISERROR(VLOOKUP(B:B,'Shared Sites 2-18'!$A$2:$P$98,5,FALSE)),"",VLOOKUP(B:B,'Shared Sites 2-18'!$A$2:$P$98,5,FALSE))</f>
        <v>L Marquez HS Campus</v>
      </c>
      <c r="W522" s="17">
        <f>IF(ISERROR(VLOOKUP(B:B,'Shared Sites 2-18'!$A$2:$P$98,15,FALSE)),"",VLOOKUP(B:B,'Shared Sites 2-18'!$A$2:$P$98,15,FALSE))</f>
        <v>0.32300000000000001</v>
      </c>
      <c r="X522" s="17">
        <v>12068</v>
      </c>
      <c r="Y522" s="17">
        <f>ROUND(W522*X522,0)</f>
        <v>3898</v>
      </c>
      <c r="Z522" s="17">
        <v>3898</v>
      </c>
      <c r="AA522" s="402"/>
      <c r="AB522" s="420"/>
    </row>
    <row r="523" spans="1:29" ht="14.65" customHeight="1" x14ac:dyDescent="0.25">
      <c r="A523" s="16">
        <v>7671</v>
      </c>
      <c r="B523" s="16" t="s">
        <v>858</v>
      </c>
      <c r="C523" s="16" t="s">
        <v>1648</v>
      </c>
      <c r="D523" s="16" t="s">
        <v>55</v>
      </c>
      <c r="E523" s="16" t="s">
        <v>50</v>
      </c>
      <c r="F523" s="17" t="s">
        <v>46</v>
      </c>
      <c r="G523" s="17" t="s">
        <v>46</v>
      </c>
      <c r="H523" s="17" t="s">
        <v>51</v>
      </c>
      <c r="I523" s="17" t="s">
        <v>51</v>
      </c>
      <c r="J523" s="17">
        <v>36</v>
      </c>
      <c r="K523" s="17">
        <v>0</v>
      </c>
      <c r="L523" s="17">
        <v>0</v>
      </c>
      <c r="M523" s="17">
        <v>9</v>
      </c>
      <c r="N523" s="17">
        <v>0</v>
      </c>
      <c r="O523" s="17">
        <v>23</v>
      </c>
      <c r="P523" s="23">
        <v>469</v>
      </c>
      <c r="Q523" s="23">
        <v>505</v>
      </c>
      <c r="R523" s="23">
        <v>537</v>
      </c>
      <c r="S523" s="17" t="s">
        <v>19</v>
      </c>
      <c r="T523" s="17" t="str">
        <f>IF(ISERROR(VLOOKUP(B:B,'Shared Sites 2-18'!$A$2:$P$98,3,FALSE)),"",VLOOKUP(B:B,'Shared Sites 2-18'!$A$2:$P$98,3,FALSE))</f>
        <v/>
      </c>
      <c r="U523" s="17" t="str">
        <f>IF(ISERROR(VLOOKUP(B:B,'Shared Sites 2-18'!$A$2:$P$98,4,FALSE)),"",VLOOKUP(B:B,'Shared Sites 2-18'!$A$2:$P$98,4,FALSE))</f>
        <v/>
      </c>
      <c r="V523" s="17" t="str">
        <f>IF(ISERROR(VLOOKUP(B:B,'Shared Sites 2-18'!$A$2:$P$98,5,FALSE)),"",VLOOKUP(B:B,'Shared Sites 2-18'!$A$2:$P$98,5,FALSE))</f>
        <v/>
      </c>
      <c r="W523" s="17" t="str">
        <f>IF(ISERROR(VLOOKUP(B:B,'Shared Sites 2-18'!$A$2:$P$98,15,FALSE)),"",VLOOKUP(B:B,'Shared Sites 2-18'!$A$2:$P$98,15,FALSE))</f>
        <v/>
      </c>
      <c r="Y523" s="17" t="str">
        <f>IF(S523="Elem","6034",IF(S523="Middle","9654",IF(S523="Senior","12068","")))</f>
        <v>6034</v>
      </c>
      <c r="Z523" s="17">
        <v>6034</v>
      </c>
      <c r="AA523" s="402"/>
      <c r="AB523" s="420"/>
    </row>
    <row r="524" spans="1:29" ht="14.65" customHeight="1" x14ac:dyDescent="0.25">
      <c r="A524" s="16">
        <v>7699</v>
      </c>
      <c r="B524" s="16" t="s">
        <v>859</v>
      </c>
      <c r="C524" s="16" t="s">
        <v>860</v>
      </c>
      <c r="D524" s="16" t="s">
        <v>90</v>
      </c>
      <c r="E524" s="16" t="s">
        <v>105</v>
      </c>
      <c r="F524" s="17" t="s">
        <v>46</v>
      </c>
      <c r="G524" s="17" t="s">
        <v>46</v>
      </c>
      <c r="H524" s="17" t="s">
        <v>51</v>
      </c>
      <c r="I524" s="17" t="s">
        <v>51</v>
      </c>
      <c r="J524" s="17">
        <v>17</v>
      </c>
      <c r="K524" s="17">
        <v>0</v>
      </c>
      <c r="L524" s="17">
        <v>0</v>
      </c>
      <c r="M524" s="17">
        <v>0</v>
      </c>
      <c r="N524" s="17">
        <v>0</v>
      </c>
      <c r="O524" s="17">
        <v>0</v>
      </c>
      <c r="P524" s="23">
        <v>393</v>
      </c>
      <c r="Q524" s="23">
        <v>410</v>
      </c>
      <c r="R524" s="23">
        <v>410</v>
      </c>
      <c r="S524" s="17" t="s">
        <v>19</v>
      </c>
      <c r="T524" s="17" t="str">
        <f>IF(ISERROR(VLOOKUP(B:B,'Shared Sites 2-18'!$A$2:$P$98,3,FALSE)),"",VLOOKUP(B:B,'Shared Sites 2-18'!$A$2:$P$98,3,FALSE))</f>
        <v/>
      </c>
      <c r="U524" s="17" t="str">
        <f>IF(ISERROR(VLOOKUP(B:B,'Shared Sites 2-18'!$A$2:$P$98,4,FALSE)),"",VLOOKUP(B:B,'Shared Sites 2-18'!$A$2:$P$98,4,FALSE))</f>
        <v/>
      </c>
      <c r="V524" s="17" t="str">
        <f>IF(ISERROR(VLOOKUP(B:B,'Shared Sites 2-18'!$A$2:$P$98,5,FALSE)),"",VLOOKUP(B:B,'Shared Sites 2-18'!$A$2:$P$98,5,FALSE))</f>
        <v/>
      </c>
      <c r="W524" s="17" t="str">
        <f>IF(ISERROR(VLOOKUP(B:B,'Shared Sites 2-18'!$A$2:$P$98,15,FALSE)),"",VLOOKUP(B:B,'Shared Sites 2-18'!$A$2:$P$98,15,FALSE))</f>
        <v/>
      </c>
      <c r="Y524" s="17" t="str">
        <f>IF(S524="Elem","6034",IF(S524="Middle","9654",IF(S524="Senior","12068","")))</f>
        <v>6034</v>
      </c>
      <c r="Z524" s="17">
        <v>6034</v>
      </c>
      <c r="AA524" s="402"/>
      <c r="AB524" s="420"/>
    </row>
    <row r="525" spans="1:29" ht="14.65" customHeight="1" x14ac:dyDescent="0.25">
      <c r="A525" s="16">
        <v>7712</v>
      </c>
      <c r="B525" s="16" t="s">
        <v>863</v>
      </c>
      <c r="C525" s="16" t="s">
        <v>864</v>
      </c>
      <c r="D525" s="16" t="s">
        <v>55</v>
      </c>
      <c r="E525" s="16" t="s">
        <v>50</v>
      </c>
      <c r="F525" s="17" t="s">
        <v>46</v>
      </c>
      <c r="G525" s="17" t="s">
        <v>46</v>
      </c>
      <c r="H525" s="17" t="s">
        <v>51</v>
      </c>
      <c r="I525" s="17" t="s">
        <v>51</v>
      </c>
      <c r="J525" s="17">
        <v>6</v>
      </c>
      <c r="K525" s="17">
        <v>0</v>
      </c>
      <c r="L525" s="17">
        <v>0</v>
      </c>
      <c r="M525" s="17">
        <v>15</v>
      </c>
      <c r="N525" s="17">
        <v>0</v>
      </c>
      <c r="O525" s="17">
        <v>0</v>
      </c>
      <c r="P525" s="23">
        <v>268</v>
      </c>
      <c r="Q525" s="23">
        <v>274</v>
      </c>
      <c r="R525" s="23">
        <v>289</v>
      </c>
      <c r="S525" s="17" t="s">
        <v>19</v>
      </c>
      <c r="T525" s="17" t="str">
        <f>IF(ISERROR(VLOOKUP(B:B,'Shared Sites 2-18'!$A$2:$P$98,3,FALSE)),"",VLOOKUP(B:B,'Shared Sites 2-18'!$A$2:$P$98,3,FALSE))</f>
        <v/>
      </c>
      <c r="U525" s="17" t="str">
        <f>IF(ISERROR(VLOOKUP(B:B,'Shared Sites 2-18'!$A$2:$P$98,4,FALSE)),"",VLOOKUP(B:B,'Shared Sites 2-18'!$A$2:$P$98,4,FALSE))</f>
        <v/>
      </c>
      <c r="V525" s="17" t="str">
        <f>IF(ISERROR(VLOOKUP(B:B,'Shared Sites 2-18'!$A$2:$P$98,5,FALSE)),"",VLOOKUP(B:B,'Shared Sites 2-18'!$A$2:$P$98,5,FALSE))</f>
        <v/>
      </c>
      <c r="W525" s="17" t="str">
        <f>IF(ISERROR(VLOOKUP(B:B,'Shared Sites 2-18'!$A$2:$P$98,15,FALSE)),"",VLOOKUP(B:B,'Shared Sites 2-18'!$A$2:$P$98,15,FALSE))</f>
        <v/>
      </c>
      <c r="Y525" s="17" t="str">
        <f>IF(S525="Elem","6034",IF(S525="Middle","9654",IF(S525="Senior","12068","")))</f>
        <v>6034</v>
      </c>
      <c r="Z525" s="17">
        <v>6034</v>
      </c>
      <c r="AA525" s="402"/>
      <c r="AB525" s="420"/>
    </row>
    <row r="526" spans="1:29" ht="14.65" customHeight="1" x14ac:dyDescent="0.25">
      <c r="A526" s="16">
        <v>7715</v>
      </c>
      <c r="B526" s="16" t="s">
        <v>892</v>
      </c>
      <c r="C526" s="16" t="s">
        <v>1649</v>
      </c>
      <c r="D526" s="16" t="s">
        <v>827</v>
      </c>
      <c r="E526" s="16" t="s">
        <v>105</v>
      </c>
      <c r="F526" s="17" t="s">
        <v>46</v>
      </c>
      <c r="G526" s="17" t="s">
        <v>46</v>
      </c>
      <c r="H526" s="17" t="s">
        <v>49</v>
      </c>
      <c r="I526" s="17" t="s">
        <v>49</v>
      </c>
      <c r="J526" s="17">
        <v>0</v>
      </c>
      <c r="K526" s="17">
        <v>0</v>
      </c>
      <c r="L526" s="17">
        <v>0</v>
      </c>
      <c r="M526" s="17">
        <v>0</v>
      </c>
      <c r="N526" s="17">
        <v>0</v>
      </c>
      <c r="O526" s="17">
        <v>0</v>
      </c>
      <c r="P526" s="23">
        <v>477</v>
      </c>
      <c r="Q526" s="23">
        <v>477</v>
      </c>
      <c r="R526" s="23">
        <v>477</v>
      </c>
      <c r="S526" s="17" t="s">
        <v>21</v>
      </c>
      <c r="T526" s="17">
        <f>IF(ISERROR(VLOOKUP(B:B,'Shared Sites 2-18'!$A$2:$P$98,3,FALSE)),"",VLOOKUP(B:B,'Shared Sites 2-18'!$A$2:$P$98,3,FALSE))</f>
        <v>15</v>
      </c>
      <c r="U526" s="17" t="str">
        <f>IF(ISERROR(VLOOKUP(B:B,'Shared Sites 2-18'!$A$2:$P$98,4,FALSE)),"",VLOOKUP(B:B,'Shared Sites 2-18'!$A$2:$P$98,4,FALSE))</f>
        <v>1770439</v>
      </c>
      <c r="V526" s="17" t="str">
        <f>IF(ISERROR(VLOOKUP(B:B,'Shared Sites 2-18'!$A$2:$P$98,5,FALSE)),"",VLOOKUP(B:B,'Shared Sites 2-18'!$A$2:$P$98,5,FALSE))</f>
        <v>Chavez LA Campus</v>
      </c>
      <c r="W526" s="17">
        <f>IF(ISERROR(VLOOKUP(B:B,'Shared Sites 2-18'!$A$2:$P$98,15,FALSE)),"",VLOOKUP(B:B,'Shared Sites 2-18'!$A$2:$P$98,15,FALSE))</f>
        <v>0.27750000000000002</v>
      </c>
      <c r="X526" s="17">
        <v>12068</v>
      </c>
      <c r="Y526" s="17">
        <f t="shared" ref="Y526:Y531" si="14">ROUND(W526*X526,0)</f>
        <v>3349</v>
      </c>
      <c r="Z526" s="17">
        <v>3349</v>
      </c>
      <c r="AA526" s="402"/>
      <c r="AB526" s="420"/>
    </row>
    <row r="527" spans="1:29" ht="14.65" customHeight="1" x14ac:dyDescent="0.25">
      <c r="A527" s="16">
        <v>7716</v>
      </c>
      <c r="B527" s="16" t="s">
        <v>894</v>
      </c>
      <c r="C527" s="16" t="s">
        <v>1650</v>
      </c>
      <c r="D527" s="16" t="s">
        <v>836</v>
      </c>
      <c r="E527" s="16" t="s">
        <v>50</v>
      </c>
      <c r="F527" s="17" t="s">
        <v>46</v>
      </c>
      <c r="G527" s="17" t="s">
        <v>46</v>
      </c>
      <c r="H527" s="17" t="s">
        <v>49</v>
      </c>
      <c r="I527" s="17" t="s">
        <v>49</v>
      </c>
      <c r="J527" s="17">
        <v>0</v>
      </c>
      <c r="K527" s="17">
        <v>0</v>
      </c>
      <c r="L527" s="17">
        <v>0</v>
      </c>
      <c r="M527" s="17">
        <v>0</v>
      </c>
      <c r="N527" s="17">
        <v>0</v>
      </c>
      <c r="O527" s="17">
        <v>0</v>
      </c>
      <c r="P527" s="23">
        <v>485</v>
      </c>
      <c r="Q527" s="23">
        <v>485</v>
      </c>
      <c r="R527" s="23">
        <v>485</v>
      </c>
      <c r="S527" s="17" t="s">
        <v>21</v>
      </c>
      <c r="T527" s="17">
        <f>IF(ISERROR(VLOOKUP(B:B,'Shared Sites 2-18'!$A$2:$P$98,3,FALSE)),"",VLOOKUP(B:B,'Shared Sites 2-18'!$A$2:$P$98,3,FALSE))</f>
        <v>15</v>
      </c>
      <c r="U527" s="17" t="str">
        <f>IF(ISERROR(VLOOKUP(B:B,'Shared Sites 2-18'!$A$2:$P$98,4,FALSE)),"",VLOOKUP(B:B,'Shared Sites 2-18'!$A$2:$P$98,4,FALSE))</f>
        <v>1770439</v>
      </c>
      <c r="V527" s="17" t="str">
        <f>IF(ISERROR(VLOOKUP(B:B,'Shared Sites 2-18'!$A$2:$P$98,5,FALSE)),"",VLOOKUP(B:B,'Shared Sites 2-18'!$A$2:$P$98,5,FALSE))</f>
        <v>Chavez LA Campus</v>
      </c>
      <c r="W527" s="17">
        <f>IF(ISERROR(VLOOKUP(B:B,'Shared Sites 2-18'!$A$2:$P$98,15,FALSE)),"",VLOOKUP(B:B,'Shared Sites 2-18'!$A$2:$P$98,15,FALSE))</f>
        <v>0.28210000000000002</v>
      </c>
      <c r="X527" s="17">
        <v>12068</v>
      </c>
      <c r="Y527" s="17">
        <f t="shared" si="14"/>
        <v>3404</v>
      </c>
      <c r="Z527" s="17">
        <v>3404</v>
      </c>
      <c r="AA527" s="402"/>
      <c r="AB527" s="420"/>
    </row>
    <row r="528" spans="1:29" ht="14.65" customHeight="1" x14ac:dyDescent="0.25">
      <c r="A528" s="16">
        <v>7717</v>
      </c>
      <c r="B528" s="16" t="s">
        <v>895</v>
      </c>
      <c r="C528" s="16" t="s">
        <v>896</v>
      </c>
      <c r="D528" s="16" t="s">
        <v>836</v>
      </c>
      <c r="E528" s="16" t="s">
        <v>50</v>
      </c>
      <c r="F528" s="17" t="s">
        <v>46</v>
      </c>
      <c r="G528" s="17" t="s">
        <v>46</v>
      </c>
      <c r="H528" s="17" t="s">
        <v>49</v>
      </c>
      <c r="I528" s="17" t="s">
        <v>49</v>
      </c>
      <c r="J528" s="17">
        <v>0</v>
      </c>
      <c r="K528" s="17">
        <v>0</v>
      </c>
      <c r="L528" s="17">
        <v>8</v>
      </c>
      <c r="M528" s="17">
        <v>0</v>
      </c>
      <c r="N528" s="17">
        <v>0</v>
      </c>
      <c r="O528" s="17">
        <v>0</v>
      </c>
      <c r="P528" s="23">
        <v>422</v>
      </c>
      <c r="Q528" s="23">
        <v>430</v>
      </c>
      <c r="R528" s="23">
        <v>430</v>
      </c>
      <c r="S528" s="17" t="s">
        <v>21</v>
      </c>
      <c r="T528" s="17">
        <f>IF(ISERROR(VLOOKUP(B:B,'Shared Sites 2-18'!$A$2:$P$98,3,FALSE)),"",VLOOKUP(B:B,'Shared Sites 2-18'!$A$2:$P$98,3,FALSE))</f>
        <v>15</v>
      </c>
      <c r="U528" s="17" t="str">
        <f>IF(ISERROR(VLOOKUP(B:B,'Shared Sites 2-18'!$A$2:$P$98,4,FALSE)),"",VLOOKUP(B:B,'Shared Sites 2-18'!$A$2:$P$98,4,FALSE))</f>
        <v>1770439</v>
      </c>
      <c r="V528" s="17" t="str">
        <f>IF(ISERROR(VLOOKUP(B:B,'Shared Sites 2-18'!$A$2:$P$98,5,FALSE)),"",VLOOKUP(B:B,'Shared Sites 2-18'!$A$2:$P$98,5,FALSE))</f>
        <v>Chavez LA Campus</v>
      </c>
      <c r="W528" s="17">
        <f>IF(ISERROR(VLOOKUP(B:B,'Shared Sites 2-18'!$A$2:$P$98,15,FALSE)),"",VLOOKUP(B:B,'Shared Sites 2-18'!$A$2:$P$98,15,FALSE))</f>
        <v>0.25019999999999998</v>
      </c>
      <c r="X528" s="17">
        <v>12068</v>
      </c>
      <c r="Y528" s="17">
        <f t="shared" si="14"/>
        <v>3019</v>
      </c>
      <c r="Z528" s="17">
        <v>3019</v>
      </c>
      <c r="AA528" s="402"/>
      <c r="AB528" s="420"/>
    </row>
    <row r="529" spans="1:29" ht="14.65" customHeight="1" x14ac:dyDescent="0.25">
      <c r="A529" s="16">
        <v>7718</v>
      </c>
      <c r="B529" s="16" t="s">
        <v>900</v>
      </c>
      <c r="C529" s="16" t="s">
        <v>901</v>
      </c>
      <c r="D529" s="16" t="s">
        <v>836</v>
      </c>
      <c r="E529" s="16" t="s">
        <v>50</v>
      </c>
      <c r="F529" s="17" t="s">
        <v>46</v>
      </c>
      <c r="G529" s="17" t="s">
        <v>46</v>
      </c>
      <c r="H529" s="17" t="s">
        <v>48</v>
      </c>
      <c r="I529" s="17" t="s">
        <v>48</v>
      </c>
      <c r="J529" s="17">
        <v>0</v>
      </c>
      <c r="K529" s="17">
        <v>0</v>
      </c>
      <c r="L529" s="17">
        <v>13</v>
      </c>
      <c r="M529" s="17">
        <v>0</v>
      </c>
      <c r="N529" s="17">
        <v>0</v>
      </c>
      <c r="O529" s="17">
        <v>0</v>
      </c>
      <c r="P529" s="23">
        <v>466</v>
      </c>
      <c r="Q529" s="23">
        <v>479</v>
      </c>
      <c r="R529" s="23">
        <v>479</v>
      </c>
      <c r="S529" s="17" t="s">
        <v>21</v>
      </c>
      <c r="T529" s="17">
        <f>IF(ISERROR(VLOOKUP(B:B,'Shared Sites 2-18'!$A$2:$P$98,3,FALSE)),"",VLOOKUP(B:B,'Shared Sites 2-18'!$A$2:$P$98,3,FALSE))</f>
        <v>16</v>
      </c>
      <c r="U529" s="17" t="str">
        <f>IF(ISERROR(VLOOKUP(B:B,'Shared Sites 2-18'!$A$2:$P$98,4,FALSE)),"",VLOOKUP(B:B,'Shared Sites 2-18'!$A$2:$P$98,4,FALSE))</f>
        <v>1770539</v>
      </c>
      <c r="V529" s="17" t="str">
        <f>IF(ISERROR(VLOOKUP(B:B,'Shared Sites 2-18'!$A$2:$P$98,5,FALSE)),"",VLOOKUP(B:B,'Shared Sites 2-18'!$A$2:$P$98,5,FALSE))</f>
        <v>Rivera Lrning Cmplx</v>
      </c>
      <c r="W529" s="17">
        <f>IF(ISERROR(VLOOKUP(B:B,'Shared Sites 2-18'!$A$2:$P$98,15,FALSE)),"",VLOOKUP(B:B,'Shared Sites 2-18'!$A$2:$P$98,15,FALSE))</f>
        <v>0.25219999999999998</v>
      </c>
      <c r="X529" s="17">
        <v>12068</v>
      </c>
      <c r="Y529" s="17">
        <f t="shared" si="14"/>
        <v>3044</v>
      </c>
      <c r="Z529" s="17">
        <v>3044</v>
      </c>
      <c r="AA529" s="402"/>
      <c r="AB529" s="420"/>
    </row>
    <row r="530" spans="1:29" ht="14.65" customHeight="1" x14ac:dyDescent="0.25">
      <c r="A530" s="16">
        <v>7719</v>
      </c>
      <c r="B530" s="16" t="s">
        <v>923</v>
      </c>
      <c r="C530" s="16" t="s">
        <v>924</v>
      </c>
      <c r="D530" s="16" t="s">
        <v>836</v>
      </c>
      <c r="E530" s="16" t="s">
        <v>50</v>
      </c>
      <c r="F530" s="17" t="s">
        <v>46</v>
      </c>
      <c r="G530" s="17" t="s">
        <v>46</v>
      </c>
      <c r="H530" s="17" t="s">
        <v>48</v>
      </c>
      <c r="I530" s="17" t="s">
        <v>48</v>
      </c>
      <c r="J530" s="17">
        <v>0</v>
      </c>
      <c r="K530" s="17">
        <v>0</v>
      </c>
      <c r="L530" s="17">
        <v>14</v>
      </c>
      <c r="M530" s="17">
        <v>0</v>
      </c>
      <c r="N530" s="17">
        <v>0</v>
      </c>
      <c r="O530" s="17">
        <v>0</v>
      </c>
      <c r="P530" s="23">
        <v>435</v>
      </c>
      <c r="Q530" s="23">
        <v>449</v>
      </c>
      <c r="R530" s="23">
        <v>449</v>
      </c>
      <c r="S530" s="17" t="s">
        <v>21</v>
      </c>
      <c r="T530" s="17">
        <f>IF(ISERROR(VLOOKUP(B:B,'Shared Sites 2-18'!$A$2:$P$98,3,FALSE)),"",VLOOKUP(B:B,'Shared Sites 2-18'!$A$2:$P$98,3,FALSE))</f>
        <v>16</v>
      </c>
      <c r="U530" s="17" t="str">
        <f>IF(ISERROR(VLOOKUP(B:B,'Shared Sites 2-18'!$A$2:$P$98,4,FALSE)),"",VLOOKUP(B:B,'Shared Sites 2-18'!$A$2:$P$98,4,FALSE))</f>
        <v>1770539</v>
      </c>
      <c r="V530" s="17" t="str">
        <f>IF(ISERROR(VLOOKUP(B:B,'Shared Sites 2-18'!$A$2:$P$98,5,FALSE)),"",VLOOKUP(B:B,'Shared Sites 2-18'!$A$2:$P$98,5,FALSE))</f>
        <v>Rivera Lrning Cmplx</v>
      </c>
      <c r="W530" s="17">
        <f>IF(ISERROR(VLOOKUP(B:B,'Shared Sites 2-18'!$A$2:$P$98,15,FALSE)),"",VLOOKUP(B:B,'Shared Sites 2-18'!$A$2:$P$98,15,FALSE))</f>
        <v>0.2364</v>
      </c>
      <c r="X530" s="17">
        <v>12068</v>
      </c>
      <c r="Y530" s="17">
        <f t="shared" si="14"/>
        <v>2853</v>
      </c>
      <c r="Z530" s="17">
        <v>2853</v>
      </c>
      <c r="AA530" s="402"/>
      <c r="AB530" s="420"/>
    </row>
    <row r="531" spans="1:29" ht="14.65" customHeight="1" x14ac:dyDescent="0.25">
      <c r="A531" s="16">
        <v>7721</v>
      </c>
      <c r="B531" s="16" t="s">
        <v>938</v>
      </c>
      <c r="C531" s="16" t="s">
        <v>939</v>
      </c>
      <c r="D531" s="16" t="s">
        <v>836</v>
      </c>
      <c r="E531" s="16" t="s">
        <v>50</v>
      </c>
      <c r="F531" s="17" t="s">
        <v>46</v>
      </c>
      <c r="G531" s="17" t="s">
        <v>46</v>
      </c>
      <c r="H531" s="17" t="s">
        <v>48</v>
      </c>
      <c r="I531" s="17" t="s">
        <v>48</v>
      </c>
      <c r="J531" s="17">
        <v>0</v>
      </c>
      <c r="K531" s="17">
        <v>0</v>
      </c>
      <c r="L531" s="17">
        <v>2</v>
      </c>
      <c r="M531" s="17">
        <v>0</v>
      </c>
      <c r="N531" s="17">
        <v>0</v>
      </c>
      <c r="O531" s="17">
        <v>0</v>
      </c>
      <c r="P531" s="23">
        <v>466</v>
      </c>
      <c r="Q531" s="23">
        <v>468</v>
      </c>
      <c r="R531" s="23">
        <v>468</v>
      </c>
      <c r="S531" s="17" t="s">
        <v>21</v>
      </c>
      <c r="T531" s="17">
        <f>IF(ISERROR(VLOOKUP(B:B,'Shared Sites 2-18'!$A$2:$P$98,3,FALSE)),"",VLOOKUP(B:B,'Shared Sites 2-18'!$A$2:$P$98,3,FALSE))</f>
        <v>16</v>
      </c>
      <c r="U531" s="17" t="str">
        <f>IF(ISERROR(VLOOKUP(B:B,'Shared Sites 2-18'!$A$2:$P$98,4,FALSE)),"",VLOOKUP(B:B,'Shared Sites 2-18'!$A$2:$P$98,4,FALSE))</f>
        <v>1770539</v>
      </c>
      <c r="V531" s="17" t="str">
        <f>IF(ISERROR(VLOOKUP(B:B,'Shared Sites 2-18'!$A$2:$P$98,5,FALSE)),"",VLOOKUP(B:B,'Shared Sites 2-18'!$A$2:$P$98,5,FALSE))</f>
        <v>Rivera Lrning Cmplx</v>
      </c>
      <c r="W531" s="17">
        <f>IF(ISERROR(VLOOKUP(B:B,'Shared Sites 2-18'!$A$2:$P$98,15,FALSE)),"",VLOOKUP(B:B,'Shared Sites 2-18'!$A$2:$P$98,15,FALSE))</f>
        <v>0.2465</v>
      </c>
      <c r="X531" s="17">
        <v>12068</v>
      </c>
      <c r="Y531" s="17">
        <f t="shared" si="14"/>
        <v>2975</v>
      </c>
      <c r="Z531" s="17">
        <v>2975</v>
      </c>
      <c r="AA531" s="402"/>
      <c r="AB531" s="420"/>
    </row>
    <row r="532" spans="1:29" ht="14.65" customHeight="1" x14ac:dyDescent="0.25">
      <c r="A532" s="16">
        <v>7722</v>
      </c>
      <c r="B532" s="16" t="s">
        <v>877</v>
      </c>
      <c r="C532" s="16" t="s">
        <v>878</v>
      </c>
      <c r="D532" s="16" t="s">
        <v>836</v>
      </c>
      <c r="E532" s="16" t="s">
        <v>50</v>
      </c>
      <c r="F532" s="17" t="s">
        <v>46</v>
      </c>
      <c r="G532" s="17" t="s">
        <v>46</v>
      </c>
      <c r="H532" s="17" t="s">
        <v>6</v>
      </c>
      <c r="I532" s="17" t="s">
        <v>6</v>
      </c>
      <c r="J532" s="17">
        <v>0</v>
      </c>
      <c r="K532" s="17">
        <v>0</v>
      </c>
      <c r="L532" s="17">
        <v>92</v>
      </c>
      <c r="M532" s="17">
        <v>0</v>
      </c>
      <c r="N532" s="17">
        <v>0</v>
      </c>
      <c r="O532" s="17">
        <v>0</v>
      </c>
      <c r="P532" s="23">
        <v>867</v>
      </c>
      <c r="Q532" s="23">
        <v>959</v>
      </c>
      <c r="R532" s="23">
        <v>959</v>
      </c>
      <c r="S532" s="17" t="s">
        <v>21</v>
      </c>
      <c r="T532" s="17" t="str">
        <f>IF(ISERROR(VLOOKUP(B:B,'Shared Sites 2-18'!$A$2:$P$98,3,FALSE)),"",VLOOKUP(B:B,'Shared Sites 2-18'!$A$2:$P$98,3,FALSE))</f>
        <v/>
      </c>
      <c r="U532" s="17" t="str">
        <f>IF(ISERROR(VLOOKUP(B:B,'Shared Sites 2-18'!$A$2:$P$98,4,FALSE)),"",VLOOKUP(B:B,'Shared Sites 2-18'!$A$2:$P$98,4,FALSE))</f>
        <v/>
      </c>
      <c r="V532" s="17" t="str">
        <f>IF(ISERROR(VLOOKUP(B:B,'Shared Sites 2-18'!$A$2:$P$98,5,FALSE)),"",VLOOKUP(B:B,'Shared Sites 2-18'!$A$2:$P$98,5,FALSE))</f>
        <v/>
      </c>
      <c r="W532" s="17" t="str">
        <f>IF(ISERROR(VLOOKUP(B:B,'Shared Sites 2-18'!$A$2:$P$98,15,FALSE)),"",VLOOKUP(B:B,'Shared Sites 2-18'!$A$2:$P$98,15,FALSE))</f>
        <v/>
      </c>
      <c r="Y532" s="17" t="str">
        <f>IF(S532="Elem","6034",IF(S532="Middle","9654",IF(S532="Senior","12068","")))</f>
        <v>12068</v>
      </c>
      <c r="Z532" s="17">
        <v>12068</v>
      </c>
      <c r="AA532" s="402"/>
      <c r="AB532" s="420"/>
    </row>
    <row r="533" spans="1:29" ht="14.65" customHeight="1" x14ac:dyDescent="0.25">
      <c r="A533" s="16">
        <v>7725</v>
      </c>
      <c r="B533" s="16" t="s">
        <v>873</v>
      </c>
      <c r="C533" s="16" t="s">
        <v>874</v>
      </c>
      <c r="D533" s="16" t="s">
        <v>836</v>
      </c>
      <c r="E533" s="16" t="s">
        <v>50</v>
      </c>
      <c r="F533" s="17" t="s">
        <v>46</v>
      </c>
      <c r="G533" s="17" t="s">
        <v>46</v>
      </c>
      <c r="H533" s="17" t="s">
        <v>52</v>
      </c>
      <c r="I533" s="17" t="s">
        <v>52</v>
      </c>
      <c r="J533" s="17">
        <v>0</v>
      </c>
      <c r="K533" s="17">
        <v>0</v>
      </c>
      <c r="L533" s="17">
        <v>4</v>
      </c>
      <c r="M533" s="17">
        <v>0</v>
      </c>
      <c r="N533" s="17">
        <v>0</v>
      </c>
      <c r="O533" s="17">
        <v>0</v>
      </c>
      <c r="P533" s="23">
        <v>625</v>
      </c>
      <c r="Q533" s="23">
        <v>629</v>
      </c>
      <c r="R533" s="23">
        <v>629</v>
      </c>
      <c r="S533" s="17" t="s">
        <v>21</v>
      </c>
      <c r="T533" s="17">
        <f>IF(ISERROR(VLOOKUP(B:B,'Shared Sites 2-18'!$A$2:$P$98,3,FALSE)),"",VLOOKUP(B:B,'Shared Sites 2-18'!$A$2:$P$98,3,FALSE))</f>
        <v>12</v>
      </c>
      <c r="U533" s="17" t="str">
        <f>IF(ISERROR(VLOOKUP(B:B,'Shared Sites 2-18'!$A$2:$P$98,4,FALSE)),"",VLOOKUP(B:B,'Shared Sites 2-18'!$A$2:$P$98,4,FALSE))</f>
        <v>1767839</v>
      </c>
      <c r="V533" s="17" t="str">
        <f>IF(ISERROR(VLOOKUP(B:B,'Shared Sites 2-18'!$A$2:$P$98,5,FALSE)),"",VLOOKUP(B:B,'Shared Sites 2-18'!$A$2:$P$98,5,FALSE))</f>
        <v>L Marquez HS Campus</v>
      </c>
      <c r="W533" s="17">
        <f>IF(ISERROR(VLOOKUP(B:B,'Shared Sites 2-18'!$A$2:$P$98,15,FALSE)),"",VLOOKUP(B:B,'Shared Sites 2-18'!$A$2:$P$98,15,FALSE))</f>
        <v>0.31990000000000002</v>
      </c>
      <c r="X533" s="17">
        <v>12068</v>
      </c>
      <c r="Y533" s="17">
        <f>ROUND(W533*X533,0)</f>
        <v>3861</v>
      </c>
      <c r="Z533" s="17">
        <v>3861</v>
      </c>
      <c r="AA533" s="402"/>
      <c r="AB533" s="420"/>
    </row>
    <row r="534" spans="1:29" ht="14.65" customHeight="1" x14ac:dyDescent="0.25">
      <c r="A534" s="16">
        <v>7734</v>
      </c>
      <c r="B534" s="16" t="s">
        <v>1001</v>
      </c>
      <c r="C534" s="16" t="s">
        <v>1651</v>
      </c>
      <c r="D534" s="16" t="s">
        <v>836</v>
      </c>
      <c r="E534" s="16" t="s">
        <v>50</v>
      </c>
      <c r="F534" s="17" t="s">
        <v>46</v>
      </c>
      <c r="G534" s="17" t="s">
        <v>46</v>
      </c>
      <c r="H534" s="17" t="s">
        <v>51</v>
      </c>
      <c r="I534" s="17" t="s">
        <v>51</v>
      </c>
      <c r="J534" s="17">
        <v>0</v>
      </c>
      <c r="K534" s="17">
        <v>0</v>
      </c>
      <c r="L534" s="17">
        <v>2</v>
      </c>
      <c r="M534" s="17">
        <v>0</v>
      </c>
      <c r="N534" s="17">
        <v>0</v>
      </c>
      <c r="O534" s="17">
        <v>0</v>
      </c>
      <c r="P534" s="23">
        <v>519</v>
      </c>
      <c r="Q534" s="23">
        <v>521</v>
      </c>
      <c r="R534" s="23">
        <v>521</v>
      </c>
      <c r="S534" s="17" t="s">
        <v>21</v>
      </c>
      <c r="T534" s="17">
        <f>IF(ISERROR(VLOOKUP(B:B,'Shared Sites 2-18'!$A$2:$P$98,3,FALSE)),"",VLOOKUP(B:B,'Shared Sites 2-18'!$A$2:$P$98,3,FALSE))</f>
        <v>17</v>
      </c>
      <c r="U534" s="17" t="str">
        <f>IF(ISERROR(VLOOKUP(B:B,'Shared Sites 2-18'!$A$2:$P$98,4,FALSE)),"",VLOOKUP(B:B,'Shared Sites 2-18'!$A$2:$P$98,4,FALSE))</f>
        <v>1772939</v>
      </c>
      <c r="V534" s="17" t="str">
        <f>IF(ISERROR(VLOOKUP(B:B,'Shared Sites 2-18'!$A$2:$P$98,5,FALSE)),"",VLOOKUP(B:B,'Shared Sites 2-18'!$A$2:$P$98,5,FALSE))</f>
        <v>Helen Bern HS Campus</v>
      </c>
      <c r="W534" s="17">
        <f>IF(ISERROR(VLOOKUP(B:B,'Shared Sites 2-18'!$A$2:$P$98,15,FALSE)),"",VLOOKUP(B:B,'Shared Sites 2-18'!$A$2:$P$98,15,FALSE))</f>
        <v>0.49480000000000002</v>
      </c>
      <c r="X534" s="17">
        <v>12068</v>
      </c>
      <c r="Y534" s="17">
        <f>ROUND(W534*X534,0)</f>
        <v>5971</v>
      </c>
      <c r="Z534" s="17">
        <v>5971</v>
      </c>
      <c r="AA534" s="402"/>
      <c r="AB534" s="420"/>
    </row>
    <row r="535" spans="1:29" ht="14.65" customHeight="1" x14ac:dyDescent="0.25">
      <c r="A535" s="16">
        <v>7740</v>
      </c>
      <c r="B535" s="16" t="s">
        <v>883</v>
      </c>
      <c r="C535" s="16" t="s">
        <v>1652</v>
      </c>
      <c r="D535" s="16" t="s">
        <v>55</v>
      </c>
      <c r="E535" s="16" t="s">
        <v>80</v>
      </c>
      <c r="F535" s="17" t="s">
        <v>102</v>
      </c>
      <c r="G535" s="17" t="s">
        <v>46</v>
      </c>
      <c r="H535" s="17" t="s">
        <v>51</v>
      </c>
      <c r="I535" s="17" t="s">
        <v>51</v>
      </c>
      <c r="J535" s="17">
        <v>0</v>
      </c>
      <c r="K535" s="17">
        <v>0</v>
      </c>
      <c r="L535" s="17">
        <v>0</v>
      </c>
      <c r="M535" s="17">
        <v>0</v>
      </c>
      <c r="N535" s="17">
        <v>0</v>
      </c>
      <c r="O535" s="17">
        <v>0</v>
      </c>
      <c r="P535" s="23">
        <v>823</v>
      </c>
      <c r="Q535" s="23">
        <v>823</v>
      </c>
      <c r="R535" s="23">
        <v>823</v>
      </c>
      <c r="S535" s="17" t="s">
        <v>19</v>
      </c>
      <c r="T535" s="17" t="str">
        <f>IF(ISERROR(VLOOKUP(B:B,'Shared Sites 2-18'!$A$2:$P$98,3,FALSE)),"",VLOOKUP(B:B,'Shared Sites 2-18'!$A$2:$P$98,3,FALSE))</f>
        <v/>
      </c>
      <c r="U535" s="17" t="str">
        <f>IF(ISERROR(VLOOKUP(B:B,'Shared Sites 2-18'!$A$2:$P$98,4,FALSE)),"",VLOOKUP(B:B,'Shared Sites 2-18'!$A$2:$P$98,4,FALSE))</f>
        <v/>
      </c>
      <c r="V535" s="17" t="str">
        <f>IF(ISERROR(VLOOKUP(B:B,'Shared Sites 2-18'!$A$2:$P$98,5,FALSE)),"",VLOOKUP(B:B,'Shared Sites 2-18'!$A$2:$P$98,5,FALSE))</f>
        <v/>
      </c>
      <c r="W535" s="17" t="str">
        <f>IF(ISERROR(VLOOKUP(B:B,'Shared Sites 2-18'!$A$2:$P$98,15,FALSE)),"",VLOOKUP(B:B,'Shared Sites 2-18'!$A$2:$P$98,15,FALSE))</f>
        <v/>
      </c>
      <c r="Y535" s="17" t="str">
        <f>IF(S535="Elem","6034",IF(S535="Middle","9654",IF(S535="Senior","12068","")))</f>
        <v>6034</v>
      </c>
      <c r="Z535" s="17">
        <v>6034</v>
      </c>
      <c r="AA535" s="402"/>
      <c r="AB535" s="420"/>
    </row>
    <row r="536" spans="1:29" ht="14.65" customHeight="1" x14ac:dyDescent="0.25">
      <c r="A536" s="16">
        <v>7749</v>
      </c>
      <c r="B536" s="16" t="s">
        <v>1143</v>
      </c>
      <c r="C536" s="16" t="s">
        <v>1144</v>
      </c>
      <c r="D536" s="16" t="s">
        <v>836</v>
      </c>
      <c r="E536" s="16" t="s">
        <v>50</v>
      </c>
      <c r="F536" s="17" t="s">
        <v>46</v>
      </c>
      <c r="G536" s="17" t="s">
        <v>46</v>
      </c>
      <c r="H536" s="17" t="s">
        <v>52</v>
      </c>
      <c r="I536" s="17" t="s">
        <v>52</v>
      </c>
      <c r="J536" s="17">
        <v>0</v>
      </c>
      <c r="K536" s="17">
        <v>0</v>
      </c>
      <c r="L536" s="17">
        <v>105</v>
      </c>
      <c r="M536" s="17">
        <v>0</v>
      </c>
      <c r="N536" s="17">
        <v>0</v>
      </c>
      <c r="O536" s="17">
        <v>0</v>
      </c>
      <c r="P536" s="23">
        <v>966</v>
      </c>
      <c r="Q536" s="23">
        <v>1071</v>
      </c>
      <c r="R536" s="23">
        <v>1071</v>
      </c>
      <c r="S536" s="17" t="s">
        <v>21</v>
      </c>
      <c r="T536" s="17">
        <f>IF(ISERROR(VLOOKUP(B:B,'Shared Sites 2-18'!$A$2:$P$98,3,FALSE)),"",VLOOKUP(B:B,'Shared Sites 2-18'!$A$2:$P$98,3,FALSE))</f>
        <v>20</v>
      </c>
      <c r="U536" s="17" t="str">
        <f>IF(ISERROR(VLOOKUP(B:B,'Shared Sites 2-18'!$A$2:$P$98,4,FALSE)),"",VLOOKUP(B:B,'Shared Sites 2-18'!$A$2:$P$98,4,FALSE))</f>
        <v>1773739</v>
      </c>
      <c r="V536" s="17" t="str">
        <f>IF(ISERROR(VLOOKUP(B:B,'Shared Sites 2-18'!$A$2:$P$98,5,FALSE)),"",VLOOKUP(B:B,'Shared Sites 2-18'!$A$2:$P$98,5,FALSE))</f>
        <v>Roosevelt SH Campus</v>
      </c>
      <c r="W536" s="17">
        <f>IF(ISERROR(VLOOKUP(B:B,'Shared Sites 2-18'!$A$2:$P$98,15,FALSE)),"",VLOOKUP(B:B,'Shared Sites 2-18'!$A$2:$P$98,15,FALSE))</f>
        <v>0.58460000000000001</v>
      </c>
      <c r="X536" s="17">
        <v>12068</v>
      </c>
      <c r="Y536" s="17">
        <f>ROUND(W536*X536,0)</f>
        <v>7055</v>
      </c>
      <c r="Z536" s="17">
        <v>7055</v>
      </c>
      <c r="AA536" s="402"/>
      <c r="AB536" s="420"/>
    </row>
    <row r="537" spans="1:29" ht="14.65" customHeight="1" x14ac:dyDescent="0.25">
      <c r="A537" s="16">
        <v>7751</v>
      </c>
      <c r="B537" s="16" t="s">
        <v>1153</v>
      </c>
      <c r="C537" s="16" t="s">
        <v>1653</v>
      </c>
      <c r="D537" s="16" t="s">
        <v>827</v>
      </c>
      <c r="E537" s="16" t="s">
        <v>105</v>
      </c>
      <c r="F537" s="17" t="s">
        <v>46</v>
      </c>
      <c r="G537" s="17" t="s">
        <v>46</v>
      </c>
      <c r="H537" s="17" t="s">
        <v>52</v>
      </c>
      <c r="I537" s="17" t="s">
        <v>52</v>
      </c>
      <c r="J537" s="17">
        <v>0</v>
      </c>
      <c r="K537" s="17">
        <v>0</v>
      </c>
      <c r="L537" s="17">
        <v>0</v>
      </c>
      <c r="M537" s="17">
        <v>0</v>
      </c>
      <c r="N537" s="17">
        <v>0</v>
      </c>
      <c r="O537" s="17">
        <v>0</v>
      </c>
      <c r="P537" s="23">
        <v>540</v>
      </c>
      <c r="Q537" s="23">
        <v>540</v>
      </c>
      <c r="R537" s="23">
        <v>540</v>
      </c>
      <c r="S537" s="17" t="s">
        <v>21</v>
      </c>
      <c r="T537" s="17">
        <f>IF(ISERROR(VLOOKUP(B:B,'Shared Sites 2-18'!$A$2:$P$98,3,FALSE)),"",VLOOKUP(B:B,'Shared Sites 2-18'!$A$2:$P$98,3,FALSE))</f>
        <v>20</v>
      </c>
      <c r="U537" s="17" t="str">
        <f>IF(ISERROR(VLOOKUP(B:B,'Shared Sites 2-18'!$A$2:$P$98,4,FALSE)),"",VLOOKUP(B:B,'Shared Sites 2-18'!$A$2:$P$98,4,FALSE))</f>
        <v>1773739</v>
      </c>
      <c r="V537" s="17" t="str">
        <f>IF(ISERROR(VLOOKUP(B:B,'Shared Sites 2-18'!$A$2:$P$98,5,FALSE)),"",VLOOKUP(B:B,'Shared Sites 2-18'!$A$2:$P$98,5,FALSE))</f>
        <v>Roosevelt SH Campus</v>
      </c>
      <c r="W537" s="17">
        <f>IF(ISERROR(VLOOKUP(B:B,'Shared Sites 2-18'!$A$2:$P$98,15,FALSE)),"",VLOOKUP(B:B,'Shared Sites 2-18'!$A$2:$P$98,15,FALSE))</f>
        <v>0.29480000000000001</v>
      </c>
      <c r="X537" s="17">
        <v>12068</v>
      </c>
      <c r="Y537" s="17">
        <f>ROUND(W537*X537,0)</f>
        <v>3558</v>
      </c>
      <c r="Z537" s="17">
        <v>3558</v>
      </c>
      <c r="AA537" s="402"/>
      <c r="AB537" s="420"/>
    </row>
    <row r="538" spans="1:29" ht="14.65" customHeight="1" x14ac:dyDescent="0.25">
      <c r="A538" s="16">
        <v>7752</v>
      </c>
      <c r="B538" s="16" t="s">
        <v>888</v>
      </c>
      <c r="C538" s="16" t="s">
        <v>1654</v>
      </c>
      <c r="D538" s="16" t="s">
        <v>836</v>
      </c>
      <c r="E538" s="16" t="s">
        <v>50</v>
      </c>
      <c r="F538" s="17" t="s">
        <v>46</v>
      </c>
      <c r="G538" s="17" t="s">
        <v>46</v>
      </c>
      <c r="H538" s="17" t="s">
        <v>52</v>
      </c>
      <c r="I538" s="17" t="s">
        <v>52</v>
      </c>
      <c r="J538" s="17">
        <v>0</v>
      </c>
      <c r="K538" s="17">
        <v>0</v>
      </c>
      <c r="L538" s="17">
        <v>14</v>
      </c>
      <c r="M538" s="17">
        <v>0</v>
      </c>
      <c r="N538" s="17">
        <v>0</v>
      </c>
      <c r="O538" s="17">
        <v>0</v>
      </c>
      <c r="P538" s="23">
        <v>231</v>
      </c>
      <c r="Q538" s="23">
        <v>245</v>
      </c>
      <c r="R538" s="23">
        <v>245</v>
      </c>
      <c r="S538" s="17" t="s">
        <v>21</v>
      </c>
      <c r="T538" s="17" t="str">
        <f>IF(ISERROR(VLOOKUP(B:B,'Shared Sites 2-18'!$A$2:$P$98,3,FALSE)),"",VLOOKUP(B:B,'Shared Sites 2-18'!$A$2:$P$98,3,FALSE))</f>
        <v/>
      </c>
      <c r="U538" s="17" t="str">
        <f>IF(ISERROR(VLOOKUP(B:B,'Shared Sites 2-18'!$A$2:$P$98,4,FALSE)),"",VLOOKUP(B:B,'Shared Sites 2-18'!$A$2:$P$98,4,FALSE))</f>
        <v/>
      </c>
      <c r="V538" s="17" t="str">
        <f>IF(ISERROR(VLOOKUP(B:B,'Shared Sites 2-18'!$A$2:$P$98,5,FALSE)),"",VLOOKUP(B:B,'Shared Sites 2-18'!$A$2:$P$98,5,FALSE))</f>
        <v/>
      </c>
      <c r="W538" s="17" t="str">
        <f>IF(ISERROR(VLOOKUP(B:B,'Shared Sites 2-18'!$A$2:$P$98,15,FALSE)),"",VLOOKUP(B:B,'Shared Sites 2-18'!$A$2:$P$98,15,FALSE))</f>
        <v/>
      </c>
      <c r="Y538" s="17" t="str">
        <f>IF(S538="Elem","6034",IF(S538="Middle","9654",IF(S538="Senior","12068","")))</f>
        <v>12068</v>
      </c>
      <c r="Z538" s="17">
        <v>12068</v>
      </c>
      <c r="AA538" s="402"/>
      <c r="AB538" s="420"/>
    </row>
    <row r="539" spans="1:29" ht="14.65" customHeight="1" x14ac:dyDescent="0.25">
      <c r="A539" s="16">
        <v>7767</v>
      </c>
      <c r="B539" s="16" t="s">
        <v>889</v>
      </c>
      <c r="C539" s="16" t="s">
        <v>890</v>
      </c>
      <c r="D539" s="16" t="s">
        <v>55</v>
      </c>
      <c r="E539" s="16" t="s">
        <v>80</v>
      </c>
      <c r="F539" s="17" t="s">
        <v>46</v>
      </c>
      <c r="G539" s="17" t="s">
        <v>46</v>
      </c>
      <c r="H539" s="17" t="s">
        <v>48</v>
      </c>
      <c r="I539" s="17" t="s">
        <v>48</v>
      </c>
      <c r="J539" s="17">
        <v>22</v>
      </c>
      <c r="K539" s="17">
        <v>0</v>
      </c>
      <c r="L539" s="17">
        <v>0</v>
      </c>
      <c r="M539" s="17">
        <v>0</v>
      </c>
      <c r="N539" s="17">
        <v>0</v>
      </c>
      <c r="O539" s="17">
        <v>0</v>
      </c>
      <c r="P539" s="23">
        <v>321</v>
      </c>
      <c r="Q539" s="23">
        <v>343</v>
      </c>
      <c r="R539" s="23">
        <v>343</v>
      </c>
      <c r="S539" s="17" t="s">
        <v>19</v>
      </c>
      <c r="T539" s="17" t="str">
        <f>IF(ISERROR(VLOOKUP(B:B,'Shared Sites 2-18'!$A$2:$P$98,3,FALSE)),"",VLOOKUP(B:B,'Shared Sites 2-18'!$A$2:$P$98,3,FALSE))</f>
        <v/>
      </c>
      <c r="U539" s="17" t="str">
        <f>IF(ISERROR(VLOOKUP(B:B,'Shared Sites 2-18'!$A$2:$P$98,4,FALSE)),"",VLOOKUP(B:B,'Shared Sites 2-18'!$A$2:$P$98,4,FALSE))</f>
        <v/>
      </c>
      <c r="V539" s="17" t="str">
        <f>IF(ISERROR(VLOOKUP(B:B,'Shared Sites 2-18'!$A$2:$P$98,5,FALSE)),"",VLOOKUP(B:B,'Shared Sites 2-18'!$A$2:$P$98,5,FALSE))</f>
        <v/>
      </c>
      <c r="W539" s="17" t="str">
        <f>IF(ISERROR(VLOOKUP(B:B,'Shared Sites 2-18'!$A$2:$P$98,15,FALSE)),"",VLOOKUP(B:B,'Shared Sites 2-18'!$A$2:$P$98,15,FALSE))</f>
        <v/>
      </c>
      <c r="Y539" s="17" t="str">
        <f>IF(S539="Elem","6034",IF(S539="Middle","9654",IF(S539="Senior","12068","")))</f>
        <v>6034</v>
      </c>
      <c r="Z539" s="17">
        <v>6034</v>
      </c>
      <c r="AA539" s="402"/>
      <c r="AB539" s="420"/>
    </row>
    <row r="540" spans="1:29" ht="14.65" customHeight="1" x14ac:dyDescent="0.25">
      <c r="A540" s="420">
        <v>7771</v>
      </c>
      <c r="B540" s="420" t="s">
        <v>1097</v>
      </c>
      <c r="C540" s="420" t="s">
        <v>1098</v>
      </c>
      <c r="D540" s="420" t="s">
        <v>101</v>
      </c>
      <c r="E540" s="420" t="s">
        <v>50</v>
      </c>
      <c r="F540" s="399" t="s">
        <v>46</v>
      </c>
      <c r="G540" s="399" t="s">
        <v>102</v>
      </c>
      <c r="H540" s="399" t="s">
        <v>6</v>
      </c>
      <c r="I540" s="399" t="s">
        <v>6</v>
      </c>
      <c r="J540" s="399">
        <v>0</v>
      </c>
      <c r="K540" s="399">
        <v>4</v>
      </c>
      <c r="L540" s="399">
        <v>9</v>
      </c>
      <c r="M540" s="399">
        <v>0</v>
      </c>
      <c r="N540" s="399">
        <v>0</v>
      </c>
      <c r="O540" s="399">
        <v>0</v>
      </c>
      <c r="P540" s="421">
        <v>558</v>
      </c>
      <c r="Q540" s="421">
        <v>571</v>
      </c>
      <c r="R540" s="421">
        <v>571</v>
      </c>
      <c r="S540" s="399" t="s">
        <v>21</v>
      </c>
      <c r="T540" s="399">
        <f>IF(ISERROR(VLOOKUP(B:B,'Shared Sites 2-18'!$A$2:$P$98,3,FALSE)),"",VLOOKUP(B:B,'Shared Sites 2-18'!$A$2:$P$98,3,FALSE))</f>
        <v>19</v>
      </c>
      <c r="U540" s="399" t="str">
        <f>IF(ISERROR(VLOOKUP(B:B,'Shared Sites 2-18'!$A$2:$P$98,4,FALSE)),"",VLOOKUP(B:B,'Shared Sites 2-18'!$A$2:$P$98,4,FALSE))</f>
        <v>1773639</v>
      </c>
      <c r="V540" s="399" t="str">
        <f>IF(ISERROR(VLOOKUP(B:B,'Shared Sites 2-18'!$A$2:$P$98,5,FALSE)),"",VLOOKUP(B:B,'Shared Sites 2-18'!$A$2:$P$98,5,FALSE))</f>
        <v>RFK Comm Sch Wel Ctr</v>
      </c>
      <c r="W540" s="399">
        <f>IF(ISERROR(VLOOKUP(B:B,'Shared Sites 2-18'!$A$2:$P$98,15,FALSE)),"",VLOOKUP(B:B,'Shared Sites 2-18'!$A$2:$P$98,15,FALSE))</f>
        <v>0.15140000000000001</v>
      </c>
      <c r="X540" s="399">
        <v>12068</v>
      </c>
      <c r="Y540" s="399">
        <f>ROUND(W540*X540,0)</f>
        <v>1827</v>
      </c>
      <c r="Z540" s="399">
        <v>1827</v>
      </c>
      <c r="AA540" s="402"/>
      <c r="AB540" s="420"/>
      <c r="AC540" s="420"/>
    </row>
    <row r="541" spans="1:29" ht="14.65" customHeight="1" x14ac:dyDescent="0.25">
      <c r="A541" s="420">
        <v>7772</v>
      </c>
      <c r="B541" s="420" t="s">
        <v>1049</v>
      </c>
      <c r="C541" s="420" t="s">
        <v>1050</v>
      </c>
      <c r="D541" s="420" t="s">
        <v>836</v>
      </c>
      <c r="E541" s="420" t="s">
        <v>50</v>
      </c>
      <c r="F541" s="399" t="s">
        <v>46</v>
      </c>
      <c r="G541" s="399" t="s">
        <v>46</v>
      </c>
      <c r="H541" s="399" t="s">
        <v>52</v>
      </c>
      <c r="I541" s="399" t="s">
        <v>52</v>
      </c>
      <c r="J541" s="399">
        <v>0</v>
      </c>
      <c r="K541" s="399">
        <v>0</v>
      </c>
      <c r="L541" s="399">
        <v>13</v>
      </c>
      <c r="M541" s="399">
        <v>0</v>
      </c>
      <c r="N541" s="399">
        <v>0</v>
      </c>
      <c r="O541" s="399">
        <v>0</v>
      </c>
      <c r="P541" s="421">
        <v>358</v>
      </c>
      <c r="Q541" s="421">
        <v>371</v>
      </c>
      <c r="R541" s="421">
        <v>371</v>
      </c>
      <c r="S541" s="399" t="s">
        <v>21</v>
      </c>
      <c r="T541" s="399">
        <f>IF(ISERROR(VLOOKUP(B:B,'Shared Sites 2-18'!$A$2:$P$98,3,FALSE)),"",VLOOKUP(B:B,'Shared Sites 2-18'!$A$2:$P$98,3,FALSE))</f>
        <v>18</v>
      </c>
      <c r="U541" s="399" t="str">
        <f>IF(ISERROR(VLOOKUP(B:B,'Shared Sites 2-18'!$A$2:$P$98,4,FALSE)),"",VLOOKUP(B:B,'Shared Sites 2-18'!$A$2:$P$98,4,FALSE))</f>
        <v>1773539</v>
      </c>
      <c r="V541" s="399" t="str">
        <f>IF(ISERROR(VLOOKUP(B:B,'Shared Sites 2-18'!$A$2:$P$98,5,FALSE)),"",VLOOKUP(B:B,'Shared Sites 2-18'!$A$2:$P$98,5,FALSE))</f>
        <v>Esteban Torr HS Camp</v>
      </c>
      <c r="W541" s="399">
        <f>IF(ISERROR(VLOOKUP(B:B,'Shared Sites 2-18'!$A$2:$P$98,15,FALSE)),"",VLOOKUP(B:B,'Shared Sites 2-18'!$A$2:$P$98,15,FALSE))</f>
        <v>0.1968</v>
      </c>
      <c r="X541" s="399">
        <v>12068</v>
      </c>
      <c r="Y541" s="399">
        <f>ROUND(W541*X541,0)</f>
        <v>2375</v>
      </c>
      <c r="Z541" s="399">
        <v>2375</v>
      </c>
      <c r="AA541" s="402"/>
      <c r="AB541" s="420"/>
      <c r="AC541" s="420"/>
    </row>
    <row r="542" spans="1:29" ht="14.65" customHeight="1" x14ac:dyDescent="0.25">
      <c r="A542" s="16">
        <v>7773</v>
      </c>
      <c r="B542" s="16" t="s">
        <v>1057</v>
      </c>
      <c r="C542" s="16" t="s">
        <v>1058</v>
      </c>
      <c r="D542" s="16" t="s">
        <v>836</v>
      </c>
      <c r="E542" s="16" t="s">
        <v>50</v>
      </c>
      <c r="F542" s="17" t="s">
        <v>46</v>
      </c>
      <c r="G542" s="17" t="s">
        <v>46</v>
      </c>
      <c r="H542" s="17" t="s">
        <v>52</v>
      </c>
      <c r="I542" s="17" t="s">
        <v>52</v>
      </c>
      <c r="J542" s="17">
        <v>0</v>
      </c>
      <c r="K542" s="17">
        <v>0</v>
      </c>
      <c r="L542" s="17">
        <v>6</v>
      </c>
      <c r="M542" s="17">
        <v>0</v>
      </c>
      <c r="N542" s="17">
        <v>0</v>
      </c>
      <c r="O542" s="17">
        <v>0</v>
      </c>
      <c r="P542" s="23">
        <v>382</v>
      </c>
      <c r="Q542" s="23">
        <v>388</v>
      </c>
      <c r="R542" s="23">
        <v>388</v>
      </c>
      <c r="S542" s="17" t="s">
        <v>21</v>
      </c>
      <c r="T542" s="17">
        <f>IF(ISERROR(VLOOKUP(B:B,'Shared Sites 2-18'!$A$2:$P$98,3,FALSE)),"",VLOOKUP(B:B,'Shared Sites 2-18'!$A$2:$P$98,3,FALSE))</f>
        <v>18</v>
      </c>
      <c r="U542" s="17" t="str">
        <f>IF(ISERROR(VLOOKUP(B:B,'Shared Sites 2-18'!$A$2:$P$98,4,FALSE)),"",VLOOKUP(B:B,'Shared Sites 2-18'!$A$2:$P$98,4,FALSE))</f>
        <v>1773539</v>
      </c>
      <c r="V542" s="17" t="str">
        <f>IF(ISERROR(VLOOKUP(B:B,'Shared Sites 2-18'!$A$2:$P$98,5,FALSE)),"",VLOOKUP(B:B,'Shared Sites 2-18'!$A$2:$P$98,5,FALSE))</f>
        <v>Esteban Torr HS Camp</v>
      </c>
      <c r="W542" s="17">
        <f>IF(ISERROR(VLOOKUP(B:B,'Shared Sites 2-18'!$A$2:$P$98,15,FALSE)),"",VLOOKUP(B:B,'Shared Sites 2-18'!$A$2:$P$98,15,FALSE))</f>
        <v>0.20580000000000001</v>
      </c>
      <c r="X542" s="17">
        <v>12068</v>
      </c>
      <c r="Y542" s="17">
        <f>ROUND(W542*X542,0)</f>
        <v>2484</v>
      </c>
      <c r="Z542" s="17">
        <v>2484</v>
      </c>
      <c r="AA542" s="402"/>
      <c r="AB542" s="420"/>
    </row>
    <row r="543" spans="1:29" ht="14.65" customHeight="1" x14ac:dyDescent="0.25">
      <c r="A543" s="16">
        <v>7774</v>
      </c>
      <c r="B543" s="16" t="s">
        <v>893</v>
      </c>
      <c r="C543" s="16" t="s">
        <v>1655</v>
      </c>
      <c r="D543" s="16" t="s">
        <v>55</v>
      </c>
      <c r="E543" s="16" t="s">
        <v>80</v>
      </c>
      <c r="F543" s="17" t="s">
        <v>102</v>
      </c>
      <c r="G543" s="17" t="s">
        <v>46</v>
      </c>
      <c r="H543" s="17" t="s">
        <v>47</v>
      </c>
      <c r="I543" s="17" t="s">
        <v>47</v>
      </c>
      <c r="J543" s="17">
        <v>0</v>
      </c>
      <c r="K543" s="17">
        <v>0</v>
      </c>
      <c r="L543" s="17">
        <v>0</v>
      </c>
      <c r="M543" s="17">
        <v>15</v>
      </c>
      <c r="N543" s="17">
        <v>0</v>
      </c>
      <c r="O543" s="17">
        <v>0</v>
      </c>
      <c r="P543" s="23">
        <v>602</v>
      </c>
      <c r="Q543" s="23">
        <v>602</v>
      </c>
      <c r="R543" s="23">
        <v>617</v>
      </c>
      <c r="S543" s="17" t="s">
        <v>19</v>
      </c>
      <c r="T543" s="17" t="str">
        <f>IF(ISERROR(VLOOKUP(B:B,'Shared Sites 2-18'!$A$2:$P$98,3,FALSE)),"",VLOOKUP(B:B,'Shared Sites 2-18'!$A$2:$P$98,3,FALSE))</f>
        <v/>
      </c>
      <c r="U543" s="17" t="str">
        <f>IF(ISERROR(VLOOKUP(B:B,'Shared Sites 2-18'!$A$2:$P$98,4,FALSE)),"",VLOOKUP(B:B,'Shared Sites 2-18'!$A$2:$P$98,4,FALSE))</f>
        <v/>
      </c>
      <c r="V543" s="17" t="str">
        <f>IF(ISERROR(VLOOKUP(B:B,'Shared Sites 2-18'!$A$2:$P$98,5,FALSE)),"",VLOOKUP(B:B,'Shared Sites 2-18'!$A$2:$P$98,5,FALSE))</f>
        <v/>
      </c>
      <c r="W543" s="17" t="str">
        <f>IF(ISERROR(VLOOKUP(B:B,'Shared Sites 2-18'!$A$2:$P$98,15,FALSE)),"",VLOOKUP(B:B,'Shared Sites 2-18'!$A$2:$P$98,15,FALSE))</f>
        <v/>
      </c>
      <c r="Y543" s="17" t="str">
        <f>IF(S543="Elem","6034",IF(S543="Middle","9654",IF(S543="Senior","12068","")))</f>
        <v>6034</v>
      </c>
      <c r="Z543" s="17">
        <v>6034</v>
      </c>
      <c r="AA543" s="402"/>
      <c r="AB543" s="420"/>
    </row>
    <row r="544" spans="1:29" ht="14.65" customHeight="1" x14ac:dyDescent="0.25">
      <c r="A544" s="16">
        <v>7775</v>
      </c>
      <c r="B544" s="16" t="s">
        <v>1075</v>
      </c>
      <c r="C544" s="16" t="s">
        <v>1076</v>
      </c>
      <c r="D544" s="16" t="s">
        <v>836</v>
      </c>
      <c r="E544" s="16" t="s">
        <v>50</v>
      </c>
      <c r="F544" s="17" t="s">
        <v>46</v>
      </c>
      <c r="G544" s="17" t="s">
        <v>46</v>
      </c>
      <c r="H544" s="17" t="s">
        <v>52</v>
      </c>
      <c r="I544" s="17" t="s">
        <v>52</v>
      </c>
      <c r="J544" s="17">
        <v>0</v>
      </c>
      <c r="K544" s="17">
        <v>0</v>
      </c>
      <c r="L544" s="17">
        <v>6</v>
      </c>
      <c r="M544" s="17">
        <v>0</v>
      </c>
      <c r="N544" s="17">
        <v>0</v>
      </c>
      <c r="O544" s="17">
        <v>0</v>
      </c>
      <c r="P544" s="23">
        <v>382</v>
      </c>
      <c r="Q544" s="23">
        <v>388</v>
      </c>
      <c r="R544" s="23">
        <v>388</v>
      </c>
      <c r="S544" s="17" t="s">
        <v>21</v>
      </c>
      <c r="T544" s="17">
        <f>IF(ISERROR(VLOOKUP(B:B,'Shared Sites 2-18'!$A$2:$P$98,3,FALSE)),"",VLOOKUP(B:B,'Shared Sites 2-18'!$A$2:$P$98,3,FALSE))</f>
        <v>18</v>
      </c>
      <c r="U544" s="17" t="str">
        <f>IF(ISERROR(VLOOKUP(B:B,'Shared Sites 2-18'!$A$2:$P$98,4,FALSE)),"",VLOOKUP(B:B,'Shared Sites 2-18'!$A$2:$P$98,4,FALSE))</f>
        <v>1773539</v>
      </c>
      <c r="V544" s="17" t="str">
        <f>IF(ISERROR(VLOOKUP(B:B,'Shared Sites 2-18'!$A$2:$P$98,5,FALSE)),"",VLOOKUP(B:B,'Shared Sites 2-18'!$A$2:$P$98,5,FALSE))</f>
        <v>Esteban Torr HS Camp</v>
      </c>
      <c r="W544" s="17">
        <f>IF(ISERROR(VLOOKUP(B:B,'Shared Sites 2-18'!$A$2:$P$98,15,FALSE)),"",VLOOKUP(B:B,'Shared Sites 2-18'!$A$2:$P$98,15,FALSE))</f>
        <v>0.20580000000000001</v>
      </c>
      <c r="X544" s="17">
        <v>12068</v>
      </c>
      <c r="Y544" s="17">
        <f>ROUND(W544*X544,0)</f>
        <v>2484</v>
      </c>
      <c r="Z544" s="17">
        <v>2484</v>
      </c>
      <c r="AA544" s="402"/>
      <c r="AB544" s="420"/>
    </row>
    <row r="545" spans="1:29" ht="14.65" customHeight="1" x14ac:dyDescent="0.25">
      <c r="A545" s="420">
        <v>7777</v>
      </c>
      <c r="B545" s="420" t="s">
        <v>1080</v>
      </c>
      <c r="C545" s="420" t="s">
        <v>1081</v>
      </c>
      <c r="D545" s="420" t="s">
        <v>836</v>
      </c>
      <c r="E545" s="420" t="s">
        <v>50</v>
      </c>
      <c r="F545" s="399" t="s">
        <v>46</v>
      </c>
      <c r="G545" s="399" t="s">
        <v>46</v>
      </c>
      <c r="H545" s="399" t="s">
        <v>52</v>
      </c>
      <c r="I545" s="399" t="s">
        <v>52</v>
      </c>
      <c r="J545" s="399">
        <v>0</v>
      </c>
      <c r="K545" s="399">
        <v>0</v>
      </c>
      <c r="L545" s="399">
        <v>16</v>
      </c>
      <c r="M545" s="399">
        <v>0</v>
      </c>
      <c r="N545" s="399">
        <v>0</v>
      </c>
      <c r="O545" s="399">
        <v>0</v>
      </c>
      <c r="P545" s="421">
        <v>307</v>
      </c>
      <c r="Q545" s="421">
        <v>323</v>
      </c>
      <c r="R545" s="421">
        <v>323</v>
      </c>
      <c r="S545" s="399" t="s">
        <v>21</v>
      </c>
      <c r="T545" s="399">
        <f>IF(ISERROR(VLOOKUP(B:B,'Shared Sites 2-18'!$A$2:$P$98,3,FALSE)),"",VLOOKUP(B:B,'Shared Sites 2-18'!$A$2:$P$98,3,FALSE))</f>
        <v>18</v>
      </c>
      <c r="U545" s="399" t="str">
        <f>IF(ISERROR(VLOOKUP(B:B,'Shared Sites 2-18'!$A$2:$P$98,4,FALSE)),"",VLOOKUP(B:B,'Shared Sites 2-18'!$A$2:$P$98,4,FALSE))</f>
        <v>1773539</v>
      </c>
      <c r="V545" s="399" t="str">
        <f>IF(ISERROR(VLOOKUP(B:B,'Shared Sites 2-18'!$A$2:$P$98,5,FALSE)),"",VLOOKUP(B:B,'Shared Sites 2-18'!$A$2:$P$98,5,FALSE))</f>
        <v>Esteban Torr HS Camp</v>
      </c>
      <c r="W545" s="399">
        <f>IF(ISERROR(VLOOKUP(B:B,'Shared Sites 2-18'!$A$2:$P$98,15,FALSE)),"",VLOOKUP(B:B,'Shared Sites 2-18'!$A$2:$P$98,15,FALSE))</f>
        <v>0.1714</v>
      </c>
      <c r="X545" s="399">
        <v>12068</v>
      </c>
      <c r="Y545" s="399">
        <f>ROUND(W545*X545,0)</f>
        <v>2068</v>
      </c>
      <c r="Z545" s="399">
        <v>2068</v>
      </c>
      <c r="AA545" s="402"/>
      <c r="AB545" s="420"/>
      <c r="AC545" s="420"/>
    </row>
    <row r="546" spans="1:29" ht="14.65" customHeight="1" x14ac:dyDescent="0.25">
      <c r="A546" s="16">
        <v>7780</v>
      </c>
      <c r="B546" s="16" t="s">
        <v>1099</v>
      </c>
      <c r="C546" s="16" t="s">
        <v>1100</v>
      </c>
      <c r="D546" s="16" t="s">
        <v>101</v>
      </c>
      <c r="E546" s="16" t="s">
        <v>50</v>
      </c>
      <c r="F546" s="17" t="s">
        <v>46</v>
      </c>
      <c r="G546" s="17" t="s">
        <v>102</v>
      </c>
      <c r="H546" s="17" t="s">
        <v>6</v>
      </c>
      <c r="I546" s="17" t="s">
        <v>6</v>
      </c>
      <c r="J546" s="17">
        <v>0</v>
      </c>
      <c r="K546" s="17">
        <v>0</v>
      </c>
      <c r="L546" s="17">
        <v>36</v>
      </c>
      <c r="M546" s="17">
        <v>0</v>
      </c>
      <c r="N546" s="17">
        <v>0</v>
      </c>
      <c r="O546" s="17">
        <v>0</v>
      </c>
      <c r="P546" s="23">
        <v>910</v>
      </c>
      <c r="Q546" s="23">
        <v>946</v>
      </c>
      <c r="R546" s="23">
        <v>946</v>
      </c>
      <c r="S546" s="17" t="s">
        <v>21</v>
      </c>
      <c r="T546" s="17">
        <f>IF(ISERROR(VLOOKUP(B:B,'Shared Sites 2-18'!$A$2:$P$98,3,FALSE)),"",VLOOKUP(B:B,'Shared Sites 2-18'!$A$2:$P$98,3,FALSE))</f>
        <v>19</v>
      </c>
      <c r="U546" s="17" t="str">
        <f>IF(ISERROR(VLOOKUP(B:B,'Shared Sites 2-18'!$A$2:$P$98,4,FALSE)),"",VLOOKUP(B:B,'Shared Sites 2-18'!$A$2:$P$98,4,FALSE))</f>
        <v>1773639</v>
      </c>
      <c r="V546" s="17" t="str">
        <f>IF(ISERROR(VLOOKUP(B:B,'Shared Sites 2-18'!$A$2:$P$98,5,FALSE)),"",VLOOKUP(B:B,'Shared Sites 2-18'!$A$2:$P$98,5,FALSE))</f>
        <v>RFK Comm Sch Wel Ctr</v>
      </c>
      <c r="W546" s="17">
        <f>IF(ISERROR(VLOOKUP(B:B,'Shared Sites 2-18'!$A$2:$P$98,15,FALSE)),"",VLOOKUP(B:B,'Shared Sites 2-18'!$A$2:$P$98,15,FALSE))</f>
        <v>0.25069999999999998</v>
      </c>
      <c r="X546" s="17">
        <v>12068</v>
      </c>
      <c r="Y546" s="17">
        <f>ROUND(W546*X546,0)</f>
        <v>3025</v>
      </c>
      <c r="Z546" s="17">
        <v>3025</v>
      </c>
      <c r="AA546" s="402"/>
      <c r="AB546" s="420"/>
    </row>
    <row r="547" spans="1:29" ht="14.65" customHeight="1" x14ac:dyDescent="0.25">
      <c r="A547" s="16">
        <v>7781</v>
      </c>
      <c r="B547" s="16" t="s">
        <v>898</v>
      </c>
      <c r="C547" s="16" t="s">
        <v>899</v>
      </c>
      <c r="D547" s="16" t="s">
        <v>55</v>
      </c>
      <c r="E547" s="16" t="s">
        <v>50</v>
      </c>
      <c r="F547" s="17" t="s">
        <v>46</v>
      </c>
      <c r="G547" s="17" t="s">
        <v>46</v>
      </c>
      <c r="H547" s="17" t="s">
        <v>48</v>
      </c>
      <c r="I547" s="17" t="s">
        <v>48</v>
      </c>
      <c r="J547" s="17">
        <v>45</v>
      </c>
      <c r="K547" s="17">
        <v>0</v>
      </c>
      <c r="L547" s="17">
        <v>0</v>
      </c>
      <c r="M547" s="17">
        <v>14</v>
      </c>
      <c r="N547" s="17">
        <v>34</v>
      </c>
      <c r="O547" s="17">
        <v>16</v>
      </c>
      <c r="P547" s="23">
        <v>683</v>
      </c>
      <c r="Q547" s="23">
        <v>728</v>
      </c>
      <c r="R547" s="23">
        <v>792</v>
      </c>
      <c r="S547" s="17" t="s">
        <v>19</v>
      </c>
      <c r="T547" s="17" t="str">
        <f>IF(ISERROR(VLOOKUP(B:B,'Shared Sites 2-18'!$A$2:$P$98,3,FALSE)),"",VLOOKUP(B:B,'Shared Sites 2-18'!$A$2:$P$98,3,FALSE))</f>
        <v/>
      </c>
      <c r="U547" s="17" t="str">
        <f>IF(ISERROR(VLOOKUP(B:B,'Shared Sites 2-18'!$A$2:$P$98,4,FALSE)),"",VLOOKUP(B:B,'Shared Sites 2-18'!$A$2:$P$98,4,FALSE))</f>
        <v/>
      </c>
      <c r="V547" s="17" t="str">
        <f>IF(ISERROR(VLOOKUP(B:B,'Shared Sites 2-18'!$A$2:$P$98,5,FALSE)),"",VLOOKUP(B:B,'Shared Sites 2-18'!$A$2:$P$98,5,FALSE))</f>
        <v/>
      </c>
      <c r="W547" s="17" t="str">
        <f>IF(ISERROR(VLOOKUP(B:B,'Shared Sites 2-18'!$A$2:$P$98,15,FALSE)),"",VLOOKUP(B:B,'Shared Sites 2-18'!$A$2:$P$98,15,FALSE))</f>
        <v/>
      </c>
      <c r="Y547" s="17" t="str">
        <f>IF(S547="Elem","6034",IF(S547="Middle","9654",IF(S547="Senior","12068","")))</f>
        <v>6034</v>
      </c>
      <c r="Z547" s="17">
        <v>6034</v>
      </c>
      <c r="AA547" s="402"/>
      <c r="AB547" s="420"/>
    </row>
    <row r="548" spans="1:29" ht="14.65" customHeight="1" x14ac:dyDescent="0.25">
      <c r="A548" s="16">
        <v>7783</v>
      </c>
      <c r="B548" s="16" t="s">
        <v>1106</v>
      </c>
      <c r="C548" s="16" t="s">
        <v>1656</v>
      </c>
      <c r="D548" s="16" t="s">
        <v>101</v>
      </c>
      <c r="E548" s="16" t="s">
        <v>50</v>
      </c>
      <c r="F548" s="17" t="s">
        <v>46</v>
      </c>
      <c r="G548" s="17" t="s">
        <v>102</v>
      </c>
      <c r="H548" s="17" t="s">
        <v>6</v>
      </c>
      <c r="I548" s="17" t="s">
        <v>6</v>
      </c>
      <c r="J548" s="17">
        <v>6</v>
      </c>
      <c r="K548" s="17">
        <v>0</v>
      </c>
      <c r="L548" s="17">
        <v>0</v>
      </c>
      <c r="M548" s="17">
        <v>0</v>
      </c>
      <c r="N548" s="17">
        <v>0</v>
      </c>
      <c r="O548" s="17">
        <v>0</v>
      </c>
      <c r="P548" s="23">
        <v>1100</v>
      </c>
      <c r="Q548" s="23">
        <v>1106</v>
      </c>
      <c r="R548" s="23">
        <v>1106</v>
      </c>
      <c r="S548" s="17" t="s">
        <v>21</v>
      </c>
      <c r="T548" s="17">
        <f>IF(ISERROR(VLOOKUP(B:B,'Shared Sites 2-18'!$A$2:$P$98,3,FALSE)),"",VLOOKUP(B:B,'Shared Sites 2-18'!$A$2:$P$98,3,FALSE))</f>
        <v>19</v>
      </c>
      <c r="U548" s="17" t="str">
        <f>IF(ISERROR(VLOOKUP(B:B,'Shared Sites 2-18'!$A$2:$P$98,4,FALSE)),"",VLOOKUP(B:B,'Shared Sites 2-18'!$A$2:$P$98,4,FALSE))</f>
        <v>1773639</v>
      </c>
      <c r="V548" s="17" t="str">
        <f>IF(ISERROR(VLOOKUP(B:B,'Shared Sites 2-18'!$A$2:$P$98,5,FALSE)),"",VLOOKUP(B:B,'Shared Sites 2-18'!$A$2:$P$98,5,FALSE))</f>
        <v>RFK Comm Sch Wel Ctr</v>
      </c>
      <c r="W548" s="17">
        <f>IF(ISERROR(VLOOKUP(B:B,'Shared Sites 2-18'!$A$2:$P$98,15,FALSE)),"",VLOOKUP(B:B,'Shared Sites 2-18'!$A$2:$P$98,15,FALSE))</f>
        <v>0.29310000000000003</v>
      </c>
      <c r="X548" s="17">
        <v>12068</v>
      </c>
      <c r="Y548" s="17">
        <f>ROUND(W548*X548,0)</f>
        <v>3537</v>
      </c>
      <c r="Z548" s="17">
        <v>3537</v>
      </c>
      <c r="AA548" s="402"/>
      <c r="AB548" s="420"/>
    </row>
    <row r="549" spans="1:29" ht="14.65" customHeight="1" x14ac:dyDescent="0.25">
      <c r="A549" s="16">
        <v>7795</v>
      </c>
      <c r="B549" s="16" t="s">
        <v>902</v>
      </c>
      <c r="C549" s="16" t="s">
        <v>903</v>
      </c>
      <c r="D549" s="16" t="s">
        <v>55</v>
      </c>
      <c r="E549" s="16" t="s">
        <v>50</v>
      </c>
      <c r="F549" s="17" t="s">
        <v>46</v>
      </c>
      <c r="G549" s="17" t="s">
        <v>46</v>
      </c>
      <c r="H549" s="17" t="s">
        <v>51</v>
      </c>
      <c r="I549" s="17" t="s">
        <v>51</v>
      </c>
      <c r="J549" s="17">
        <v>0</v>
      </c>
      <c r="K549" s="17">
        <v>0</v>
      </c>
      <c r="L549" s="17">
        <v>0</v>
      </c>
      <c r="M549" s="17">
        <v>15</v>
      </c>
      <c r="N549" s="17">
        <v>0</v>
      </c>
      <c r="O549" s="17">
        <v>19</v>
      </c>
      <c r="P549" s="23">
        <v>135</v>
      </c>
      <c r="Q549" s="23">
        <v>135</v>
      </c>
      <c r="R549" s="23">
        <v>169</v>
      </c>
      <c r="S549" s="17" t="s">
        <v>19</v>
      </c>
      <c r="T549" s="17" t="str">
        <f>IF(ISERROR(VLOOKUP(B:B,'Shared Sites 2-18'!$A$2:$P$98,3,FALSE)),"",VLOOKUP(B:B,'Shared Sites 2-18'!$A$2:$P$98,3,FALSE))</f>
        <v/>
      </c>
      <c r="U549" s="17" t="str">
        <f>IF(ISERROR(VLOOKUP(B:B,'Shared Sites 2-18'!$A$2:$P$98,4,FALSE)),"",VLOOKUP(B:B,'Shared Sites 2-18'!$A$2:$P$98,4,FALSE))</f>
        <v/>
      </c>
      <c r="V549" s="17" t="str">
        <f>IF(ISERROR(VLOOKUP(B:B,'Shared Sites 2-18'!$A$2:$P$98,5,FALSE)),"",VLOOKUP(B:B,'Shared Sites 2-18'!$A$2:$P$98,5,FALSE))</f>
        <v/>
      </c>
      <c r="W549" s="17" t="str">
        <f>IF(ISERROR(VLOOKUP(B:B,'Shared Sites 2-18'!$A$2:$P$98,15,FALSE)),"",VLOOKUP(B:B,'Shared Sites 2-18'!$A$2:$P$98,15,FALSE))</f>
        <v/>
      </c>
      <c r="Y549" s="17" t="str">
        <f t="shared" ref="Y549:Y561" si="15">IF(S549="Elem","6034",IF(S549="Middle","9654",IF(S549="Senior","12068","")))</f>
        <v>6034</v>
      </c>
      <c r="Z549" s="17">
        <v>6034</v>
      </c>
      <c r="AA549" s="402"/>
      <c r="AB549" s="420"/>
    </row>
    <row r="550" spans="1:29" ht="14.65" customHeight="1" x14ac:dyDescent="0.25">
      <c r="A550" s="16">
        <v>7808</v>
      </c>
      <c r="B550" s="16" t="s">
        <v>904</v>
      </c>
      <c r="C550" s="16" t="s">
        <v>905</v>
      </c>
      <c r="D550" s="16" t="s">
        <v>55</v>
      </c>
      <c r="E550" s="16" t="s">
        <v>50</v>
      </c>
      <c r="F550" s="17" t="s">
        <v>46</v>
      </c>
      <c r="G550" s="17" t="s">
        <v>46</v>
      </c>
      <c r="H550" s="17" t="s">
        <v>51</v>
      </c>
      <c r="I550" s="17" t="s">
        <v>51</v>
      </c>
      <c r="J550" s="17">
        <v>18</v>
      </c>
      <c r="K550" s="17">
        <v>0</v>
      </c>
      <c r="L550" s="17">
        <v>0</v>
      </c>
      <c r="M550" s="17">
        <v>5</v>
      </c>
      <c r="N550" s="17">
        <v>0</v>
      </c>
      <c r="O550" s="17">
        <v>16</v>
      </c>
      <c r="P550" s="23">
        <v>499</v>
      </c>
      <c r="Q550" s="23">
        <v>517</v>
      </c>
      <c r="R550" s="23">
        <v>538</v>
      </c>
      <c r="S550" s="17" t="s">
        <v>19</v>
      </c>
      <c r="T550" s="17" t="str">
        <f>IF(ISERROR(VLOOKUP(B:B,'Shared Sites 2-18'!$A$2:$P$98,3,FALSE)),"",VLOOKUP(B:B,'Shared Sites 2-18'!$A$2:$P$98,3,FALSE))</f>
        <v/>
      </c>
      <c r="U550" s="17" t="str">
        <f>IF(ISERROR(VLOOKUP(B:B,'Shared Sites 2-18'!$A$2:$P$98,4,FALSE)),"",VLOOKUP(B:B,'Shared Sites 2-18'!$A$2:$P$98,4,FALSE))</f>
        <v/>
      </c>
      <c r="V550" s="17" t="str">
        <f>IF(ISERROR(VLOOKUP(B:B,'Shared Sites 2-18'!$A$2:$P$98,5,FALSE)),"",VLOOKUP(B:B,'Shared Sites 2-18'!$A$2:$P$98,5,FALSE))</f>
        <v/>
      </c>
      <c r="W550" s="17" t="str">
        <f>IF(ISERROR(VLOOKUP(B:B,'Shared Sites 2-18'!$A$2:$P$98,15,FALSE)),"",VLOOKUP(B:B,'Shared Sites 2-18'!$A$2:$P$98,15,FALSE))</f>
        <v/>
      </c>
      <c r="Y550" s="17" t="str">
        <f t="shared" si="15"/>
        <v>6034</v>
      </c>
      <c r="Z550" s="17">
        <v>6034</v>
      </c>
      <c r="AA550" s="402"/>
      <c r="AB550" s="420"/>
    </row>
    <row r="551" spans="1:29" ht="14.65" customHeight="1" x14ac:dyDescent="0.25">
      <c r="A551" s="16">
        <v>7822</v>
      </c>
      <c r="B551" s="16" t="s">
        <v>906</v>
      </c>
      <c r="C551" s="16" t="s">
        <v>1657</v>
      </c>
      <c r="D551" s="16" t="s">
        <v>90</v>
      </c>
      <c r="E551" s="16" t="s">
        <v>105</v>
      </c>
      <c r="F551" s="17" t="s">
        <v>46</v>
      </c>
      <c r="G551" s="17" t="s">
        <v>46</v>
      </c>
      <c r="H551" s="17" t="s">
        <v>51</v>
      </c>
      <c r="I551" s="17" t="s">
        <v>51</v>
      </c>
      <c r="J551" s="17">
        <v>0</v>
      </c>
      <c r="K551" s="17">
        <v>0</v>
      </c>
      <c r="L551" s="17">
        <v>0</v>
      </c>
      <c r="M551" s="17">
        <v>0</v>
      </c>
      <c r="N551" s="17">
        <v>0</v>
      </c>
      <c r="O551" s="17">
        <v>0</v>
      </c>
      <c r="P551" s="23">
        <v>531</v>
      </c>
      <c r="Q551" s="23">
        <v>531</v>
      </c>
      <c r="R551" s="23">
        <v>531</v>
      </c>
      <c r="S551" s="17" t="s">
        <v>19</v>
      </c>
      <c r="T551" s="17" t="str">
        <f>IF(ISERROR(VLOOKUP(B:B,'Shared Sites 2-18'!$A$2:$P$98,3,FALSE)),"",VLOOKUP(B:B,'Shared Sites 2-18'!$A$2:$P$98,3,FALSE))</f>
        <v/>
      </c>
      <c r="U551" s="17" t="str">
        <f>IF(ISERROR(VLOOKUP(B:B,'Shared Sites 2-18'!$A$2:$P$98,4,FALSE)),"",VLOOKUP(B:B,'Shared Sites 2-18'!$A$2:$P$98,4,FALSE))</f>
        <v/>
      </c>
      <c r="V551" s="17" t="str">
        <f>IF(ISERROR(VLOOKUP(B:B,'Shared Sites 2-18'!$A$2:$P$98,5,FALSE)),"",VLOOKUP(B:B,'Shared Sites 2-18'!$A$2:$P$98,5,FALSE))</f>
        <v/>
      </c>
      <c r="W551" s="17" t="str">
        <f>IF(ISERROR(VLOOKUP(B:B,'Shared Sites 2-18'!$A$2:$P$98,15,FALSE)),"",VLOOKUP(B:B,'Shared Sites 2-18'!$A$2:$P$98,15,FALSE))</f>
        <v/>
      </c>
      <c r="Y551" s="17" t="str">
        <f t="shared" si="15"/>
        <v>6034</v>
      </c>
      <c r="Z551" s="17">
        <v>6034</v>
      </c>
      <c r="AA551" s="402"/>
      <c r="AB551" s="420"/>
    </row>
    <row r="552" spans="1:29" ht="14.65" customHeight="1" x14ac:dyDescent="0.25">
      <c r="A552" s="16">
        <v>7836</v>
      </c>
      <c r="B552" s="16" t="s">
        <v>907</v>
      </c>
      <c r="C552" s="16" t="s">
        <v>1658</v>
      </c>
      <c r="D552" s="16" t="s">
        <v>55</v>
      </c>
      <c r="E552" s="16" t="s">
        <v>50</v>
      </c>
      <c r="F552" s="17" t="s">
        <v>46</v>
      </c>
      <c r="G552" s="17" t="s">
        <v>46</v>
      </c>
      <c r="H552" s="17" t="s">
        <v>47</v>
      </c>
      <c r="I552" s="17" t="s">
        <v>47</v>
      </c>
      <c r="J552" s="17">
        <v>27</v>
      </c>
      <c r="K552" s="17">
        <v>0</v>
      </c>
      <c r="L552" s="17">
        <v>0</v>
      </c>
      <c r="M552" s="17">
        <v>0</v>
      </c>
      <c r="N552" s="17">
        <v>0</v>
      </c>
      <c r="O552" s="17">
        <v>24</v>
      </c>
      <c r="P552" s="23">
        <v>462</v>
      </c>
      <c r="Q552" s="23">
        <v>489</v>
      </c>
      <c r="R552" s="23">
        <v>513</v>
      </c>
      <c r="S552" s="17" t="s">
        <v>19</v>
      </c>
      <c r="T552" s="17" t="str">
        <f>IF(ISERROR(VLOOKUP(B:B,'Shared Sites 2-18'!$A$2:$P$98,3,FALSE)),"",VLOOKUP(B:B,'Shared Sites 2-18'!$A$2:$P$98,3,FALSE))</f>
        <v/>
      </c>
      <c r="U552" s="17" t="str">
        <f>IF(ISERROR(VLOOKUP(B:B,'Shared Sites 2-18'!$A$2:$P$98,4,FALSE)),"",VLOOKUP(B:B,'Shared Sites 2-18'!$A$2:$P$98,4,FALSE))</f>
        <v/>
      </c>
      <c r="V552" s="17" t="str">
        <f>IF(ISERROR(VLOOKUP(B:B,'Shared Sites 2-18'!$A$2:$P$98,5,FALSE)),"",VLOOKUP(B:B,'Shared Sites 2-18'!$A$2:$P$98,5,FALSE))</f>
        <v/>
      </c>
      <c r="W552" s="17" t="str">
        <f>IF(ISERROR(VLOOKUP(B:B,'Shared Sites 2-18'!$A$2:$P$98,15,FALSE)),"",VLOOKUP(B:B,'Shared Sites 2-18'!$A$2:$P$98,15,FALSE))</f>
        <v/>
      </c>
      <c r="Y552" s="17" t="str">
        <f t="shared" si="15"/>
        <v>6034</v>
      </c>
      <c r="Z552" s="17">
        <v>6034</v>
      </c>
      <c r="AA552" s="402"/>
      <c r="AB552" s="420"/>
    </row>
    <row r="553" spans="1:29" ht="14.65" customHeight="1" x14ac:dyDescent="0.25">
      <c r="A553" s="16">
        <v>7849</v>
      </c>
      <c r="B553" s="16" t="s">
        <v>908</v>
      </c>
      <c r="C553" s="16" t="s">
        <v>1659</v>
      </c>
      <c r="D553" s="16" t="s">
        <v>55</v>
      </c>
      <c r="E553" s="16" t="s">
        <v>80</v>
      </c>
      <c r="F553" s="17" t="s">
        <v>46</v>
      </c>
      <c r="G553" s="17" t="s">
        <v>46</v>
      </c>
      <c r="H553" s="17" t="s">
        <v>51</v>
      </c>
      <c r="I553" s="17" t="s">
        <v>51</v>
      </c>
      <c r="J553" s="17">
        <v>0</v>
      </c>
      <c r="K553" s="17">
        <v>0</v>
      </c>
      <c r="L553" s="17">
        <v>0</v>
      </c>
      <c r="M553" s="17">
        <v>0</v>
      </c>
      <c r="N553" s="17">
        <v>0</v>
      </c>
      <c r="O553" s="17">
        <v>0</v>
      </c>
      <c r="P553" s="23">
        <v>526</v>
      </c>
      <c r="Q553" s="23">
        <v>526</v>
      </c>
      <c r="R553" s="23">
        <v>526</v>
      </c>
      <c r="S553" s="17" t="s">
        <v>19</v>
      </c>
      <c r="T553" s="17" t="str">
        <f>IF(ISERROR(VLOOKUP(B:B,'Shared Sites 2-18'!$A$2:$P$98,3,FALSE)),"",VLOOKUP(B:B,'Shared Sites 2-18'!$A$2:$P$98,3,FALSE))</f>
        <v/>
      </c>
      <c r="U553" s="17" t="str">
        <f>IF(ISERROR(VLOOKUP(B:B,'Shared Sites 2-18'!$A$2:$P$98,4,FALSE)),"",VLOOKUP(B:B,'Shared Sites 2-18'!$A$2:$P$98,4,FALSE))</f>
        <v/>
      </c>
      <c r="V553" s="17" t="str">
        <f>IF(ISERROR(VLOOKUP(B:B,'Shared Sites 2-18'!$A$2:$P$98,5,FALSE)),"",VLOOKUP(B:B,'Shared Sites 2-18'!$A$2:$P$98,5,FALSE))</f>
        <v/>
      </c>
      <c r="W553" s="17" t="str">
        <f>IF(ISERROR(VLOOKUP(B:B,'Shared Sites 2-18'!$A$2:$P$98,15,FALSE)),"",VLOOKUP(B:B,'Shared Sites 2-18'!$A$2:$P$98,15,FALSE))</f>
        <v/>
      </c>
      <c r="Y553" s="17" t="str">
        <f t="shared" si="15"/>
        <v>6034</v>
      </c>
      <c r="Z553" s="17">
        <v>6034</v>
      </c>
      <c r="AA553" s="402"/>
      <c r="AB553" s="420"/>
    </row>
    <row r="554" spans="1:29" ht="14.65" customHeight="1" x14ac:dyDescent="0.25">
      <c r="A554" s="16">
        <v>7863</v>
      </c>
      <c r="B554" s="16" t="s">
        <v>909</v>
      </c>
      <c r="C554" s="16" t="s">
        <v>910</v>
      </c>
      <c r="D554" s="16" t="s">
        <v>55</v>
      </c>
      <c r="E554" s="16" t="s">
        <v>50</v>
      </c>
      <c r="F554" s="17" t="s">
        <v>46</v>
      </c>
      <c r="G554" s="17" t="s">
        <v>46</v>
      </c>
      <c r="H554" s="17" t="s">
        <v>51</v>
      </c>
      <c r="I554" s="17" t="s">
        <v>51</v>
      </c>
      <c r="J554" s="17">
        <v>66</v>
      </c>
      <c r="K554" s="17">
        <v>0</v>
      </c>
      <c r="L554" s="17">
        <v>0</v>
      </c>
      <c r="M554" s="17">
        <v>1</v>
      </c>
      <c r="N554" s="17">
        <v>0</v>
      </c>
      <c r="O554" s="17">
        <v>21</v>
      </c>
      <c r="P554" s="23">
        <v>705</v>
      </c>
      <c r="Q554" s="23">
        <v>771</v>
      </c>
      <c r="R554" s="23">
        <v>793</v>
      </c>
      <c r="S554" s="17" t="s">
        <v>19</v>
      </c>
      <c r="T554" s="17" t="str">
        <f>IF(ISERROR(VLOOKUP(B:B,'Shared Sites 2-18'!$A$2:$P$98,3,FALSE)),"",VLOOKUP(B:B,'Shared Sites 2-18'!$A$2:$P$98,3,FALSE))</f>
        <v/>
      </c>
      <c r="U554" s="17" t="str">
        <f>IF(ISERROR(VLOOKUP(B:B,'Shared Sites 2-18'!$A$2:$P$98,4,FALSE)),"",VLOOKUP(B:B,'Shared Sites 2-18'!$A$2:$P$98,4,FALSE))</f>
        <v/>
      </c>
      <c r="V554" s="17" t="str">
        <f>IF(ISERROR(VLOOKUP(B:B,'Shared Sites 2-18'!$A$2:$P$98,5,FALSE)),"",VLOOKUP(B:B,'Shared Sites 2-18'!$A$2:$P$98,5,FALSE))</f>
        <v/>
      </c>
      <c r="W554" s="17" t="str">
        <f>IF(ISERROR(VLOOKUP(B:B,'Shared Sites 2-18'!$A$2:$P$98,15,FALSE)),"",VLOOKUP(B:B,'Shared Sites 2-18'!$A$2:$P$98,15,FALSE))</f>
        <v/>
      </c>
      <c r="Y554" s="17" t="str">
        <f t="shared" si="15"/>
        <v>6034</v>
      </c>
      <c r="Z554" s="17">
        <v>6034</v>
      </c>
      <c r="AA554" s="402"/>
      <c r="AB554" s="420"/>
    </row>
    <row r="555" spans="1:29" ht="14.65" customHeight="1" x14ac:dyDescent="0.25">
      <c r="A555" s="16">
        <v>7877</v>
      </c>
      <c r="B555" s="16" t="s">
        <v>911</v>
      </c>
      <c r="C555" s="16" t="s">
        <v>1660</v>
      </c>
      <c r="D555" s="16" t="s">
        <v>55</v>
      </c>
      <c r="E555" s="16" t="s">
        <v>80</v>
      </c>
      <c r="F555" s="17" t="s">
        <v>102</v>
      </c>
      <c r="G555" s="17" t="s">
        <v>46</v>
      </c>
      <c r="H555" s="17" t="s">
        <v>47</v>
      </c>
      <c r="I555" s="17" t="s">
        <v>47</v>
      </c>
      <c r="J555" s="17">
        <v>18</v>
      </c>
      <c r="K555" s="17">
        <v>0</v>
      </c>
      <c r="L555" s="17">
        <v>0</v>
      </c>
      <c r="M555" s="17">
        <v>0</v>
      </c>
      <c r="N555" s="17">
        <v>0</v>
      </c>
      <c r="O555" s="17">
        <v>0</v>
      </c>
      <c r="P555" s="23">
        <v>500</v>
      </c>
      <c r="Q555" s="23">
        <v>518</v>
      </c>
      <c r="R555" s="23">
        <v>518</v>
      </c>
      <c r="S555" s="17" t="s">
        <v>19</v>
      </c>
      <c r="T555" s="17" t="str">
        <f>IF(ISERROR(VLOOKUP(B:B,'Shared Sites 2-18'!$A$2:$P$98,3,FALSE)),"",VLOOKUP(B:B,'Shared Sites 2-18'!$A$2:$P$98,3,FALSE))</f>
        <v/>
      </c>
      <c r="U555" s="17" t="str">
        <f>IF(ISERROR(VLOOKUP(B:B,'Shared Sites 2-18'!$A$2:$P$98,4,FALSE)),"",VLOOKUP(B:B,'Shared Sites 2-18'!$A$2:$P$98,4,FALSE))</f>
        <v/>
      </c>
      <c r="V555" s="17" t="str">
        <f>IF(ISERROR(VLOOKUP(B:B,'Shared Sites 2-18'!$A$2:$P$98,5,FALSE)),"",VLOOKUP(B:B,'Shared Sites 2-18'!$A$2:$P$98,5,FALSE))</f>
        <v/>
      </c>
      <c r="W555" s="17" t="str">
        <f>IF(ISERROR(VLOOKUP(B:B,'Shared Sites 2-18'!$A$2:$P$98,15,FALSE)),"",VLOOKUP(B:B,'Shared Sites 2-18'!$A$2:$P$98,15,FALSE))</f>
        <v/>
      </c>
      <c r="Y555" s="17" t="str">
        <f t="shared" si="15"/>
        <v>6034</v>
      </c>
      <c r="Z555" s="17">
        <v>6034</v>
      </c>
      <c r="AA555" s="402"/>
      <c r="AB555" s="420"/>
    </row>
    <row r="556" spans="1:29" ht="14.65" customHeight="1" x14ac:dyDescent="0.25">
      <c r="A556" s="16">
        <v>7890</v>
      </c>
      <c r="B556" s="16" t="s">
        <v>912</v>
      </c>
      <c r="C556" s="16" t="s">
        <v>913</v>
      </c>
      <c r="D556" s="16" t="s">
        <v>55</v>
      </c>
      <c r="E556" s="16" t="s">
        <v>80</v>
      </c>
      <c r="F556" s="17" t="s">
        <v>102</v>
      </c>
      <c r="G556" s="17" t="s">
        <v>46</v>
      </c>
      <c r="H556" s="17" t="s">
        <v>47</v>
      </c>
      <c r="I556" s="17" t="s">
        <v>47</v>
      </c>
      <c r="J556" s="17">
        <v>0</v>
      </c>
      <c r="K556" s="17">
        <v>0</v>
      </c>
      <c r="L556" s="17">
        <v>0</v>
      </c>
      <c r="M556" s="17">
        <v>0</v>
      </c>
      <c r="N556" s="17">
        <v>0</v>
      </c>
      <c r="O556" s="17">
        <v>0</v>
      </c>
      <c r="P556" s="23">
        <v>702</v>
      </c>
      <c r="Q556" s="23">
        <v>702</v>
      </c>
      <c r="R556" s="23">
        <v>702</v>
      </c>
      <c r="S556" s="17" t="s">
        <v>19</v>
      </c>
      <c r="T556" s="17" t="str">
        <f>IF(ISERROR(VLOOKUP(B:B,'Shared Sites 2-18'!$A$2:$P$98,3,FALSE)),"",VLOOKUP(B:B,'Shared Sites 2-18'!$A$2:$P$98,3,FALSE))</f>
        <v/>
      </c>
      <c r="U556" s="17" t="str">
        <f>IF(ISERROR(VLOOKUP(B:B,'Shared Sites 2-18'!$A$2:$P$98,4,FALSE)),"",VLOOKUP(B:B,'Shared Sites 2-18'!$A$2:$P$98,4,FALSE))</f>
        <v/>
      </c>
      <c r="V556" s="17" t="str">
        <f>IF(ISERROR(VLOOKUP(B:B,'Shared Sites 2-18'!$A$2:$P$98,5,FALSE)),"",VLOOKUP(B:B,'Shared Sites 2-18'!$A$2:$P$98,5,FALSE))</f>
        <v/>
      </c>
      <c r="W556" s="17" t="str">
        <f>IF(ISERROR(VLOOKUP(B:B,'Shared Sites 2-18'!$A$2:$P$98,15,FALSE)),"",VLOOKUP(B:B,'Shared Sites 2-18'!$A$2:$P$98,15,FALSE))</f>
        <v/>
      </c>
      <c r="Y556" s="17" t="str">
        <f t="shared" si="15"/>
        <v>6034</v>
      </c>
      <c r="Z556" s="17">
        <v>6034</v>
      </c>
      <c r="AA556" s="402"/>
      <c r="AB556" s="420"/>
    </row>
    <row r="557" spans="1:29" ht="14.65" customHeight="1" x14ac:dyDescent="0.25">
      <c r="A557" s="16">
        <v>7904</v>
      </c>
      <c r="B557" s="16" t="s">
        <v>914</v>
      </c>
      <c r="C557" s="16" t="s">
        <v>1661</v>
      </c>
      <c r="D557" s="16" t="s">
        <v>55</v>
      </c>
      <c r="E557" s="16" t="s">
        <v>50</v>
      </c>
      <c r="F557" s="17" t="s">
        <v>46</v>
      </c>
      <c r="G557" s="17" t="s">
        <v>46</v>
      </c>
      <c r="H557" s="17" t="s">
        <v>52</v>
      </c>
      <c r="I557" s="17" t="s">
        <v>52</v>
      </c>
      <c r="J557" s="17">
        <v>41</v>
      </c>
      <c r="K557" s="17">
        <v>0</v>
      </c>
      <c r="L557" s="17">
        <v>0</v>
      </c>
      <c r="M557" s="17">
        <v>3</v>
      </c>
      <c r="N557" s="17">
        <v>0</v>
      </c>
      <c r="O557" s="17">
        <v>21</v>
      </c>
      <c r="P557" s="23">
        <v>638</v>
      </c>
      <c r="Q557" s="23">
        <v>679</v>
      </c>
      <c r="R557" s="23">
        <v>703</v>
      </c>
      <c r="S557" s="17" t="s">
        <v>19</v>
      </c>
      <c r="T557" s="17" t="str">
        <f>IF(ISERROR(VLOOKUP(B:B,'Shared Sites 2-18'!$A$2:$P$98,3,FALSE)),"",VLOOKUP(B:B,'Shared Sites 2-18'!$A$2:$P$98,3,FALSE))</f>
        <v/>
      </c>
      <c r="U557" s="17" t="str">
        <f>IF(ISERROR(VLOOKUP(B:B,'Shared Sites 2-18'!$A$2:$P$98,4,FALSE)),"",VLOOKUP(B:B,'Shared Sites 2-18'!$A$2:$P$98,4,FALSE))</f>
        <v/>
      </c>
      <c r="V557" s="17" t="str">
        <f>IF(ISERROR(VLOOKUP(B:B,'Shared Sites 2-18'!$A$2:$P$98,5,FALSE)),"",VLOOKUP(B:B,'Shared Sites 2-18'!$A$2:$P$98,5,FALSE))</f>
        <v/>
      </c>
      <c r="W557" s="17" t="str">
        <f>IF(ISERROR(VLOOKUP(B:B,'Shared Sites 2-18'!$A$2:$P$98,15,FALSE)),"",VLOOKUP(B:B,'Shared Sites 2-18'!$A$2:$P$98,15,FALSE))</f>
        <v/>
      </c>
      <c r="Y557" s="17" t="str">
        <f t="shared" si="15"/>
        <v>6034</v>
      </c>
      <c r="Z557" s="17">
        <v>6034</v>
      </c>
      <c r="AA557" s="402"/>
      <c r="AB557" s="420"/>
    </row>
    <row r="558" spans="1:29" ht="14.65" customHeight="1" x14ac:dyDescent="0.25">
      <c r="A558" s="16">
        <v>7959</v>
      </c>
      <c r="B558" s="16" t="s">
        <v>915</v>
      </c>
      <c r="C558" s="16" t="s">
        <v>916</v>
      </c>
      <c r="D558" s="16" t="s">
        <v>55</v>
      </c>
      <c r="E558" s="16" t="s">
        <v>50</v>
      </c>
      <c r="F558" s="17" t="s">
        <v>46</v>
      </c>
      <c r="G558" s="17" t="s">
        <v>46</v>
      </c>
      <c r="H558" s="17" t="s">
        <v>6</v>
      </c>
      <c r="I558" s="17" t="s">
        <v>6</v>
      </c>
      <c r="J558" s="17">
        <v>0</v>
      </c>
      <c r="K558" s="17">
        <v>0</v>
      </c>
      <c r="L558" s="17">
        <v>0</v>
      </c>
      <c r="M558" s="17">
        <v>0</v>
      </c>
      <c r="N558" s="17">
        <v>0</v>
      </c>
      <c r="O558" s="17">
        <v>15</v>
      </c>
      <c r="P558" s="23">
        <v>211</v>
      </c>
      <c r="Q558" s="23">
        <v>211</v>
      </c>
      <c r="R558" s="23">
        <v>226</v>
      </c>
      <c r="S558" s="17" t="s">
        <v>19</v>
      </c>
      <c r="T558" s="17" t="str">
        <f>IF(ISERROR(VLOOKUP(B:B,'Shared Sites 2-18'!$A$2:$P$98,3,FALSE)),"",VLOOKUP(B:B,'Shared Sites 2-18'!$A$2:$P$98,3,FALSE))</f>
        <v/>
      </c>
      <c r="U558" s="17" t="str">
        <f>IF(ISERROR(VLOOKUP(B:B,'Shared Sites 2-18'!$A$2:$P$98,4,FALSE)),"",VLOOKUP(B:B,'Shared Sites 2-18'!$A$2:$P$98,4,FALSE))</f>
        <v/>
      </c>
      <c r="V558" s="17" t="str">
        <f>IF(ISERROR(VLOOKUP(B:B,'Shared Sites 2-18'!$A$2:$P$98,5,FALSE)),"",VLOOKUP(B:B,'Shared Sites 2-18'!$A$2:$P$98,5,FALSE))</f>
        <v/>
      </c>
      <c r="W558" s="17" t="str">
        <f>IF(ISERROR(VLOOKUP(B:B,'Shared Sites 2-18'!$A$2:$P$98,15,FALSE)),"",VLOOKUP(B:B,'Shared Sites 2-18'!$A$2:$P$98,15,FALSE))</f>
        <v/>
      </c>
      <c r="Y558" s="17" t="str">
        <f t="shared" si="15"/>
        <v>6034</v>
      </c>
      <c r="Z558" s="17">
        <v>6034</v>
      </c>
      <c r="AA558" s="402"/>
      <c r="AB558" s="420"/>
    </row>
    <row r="559" spans="1:29" ht="14.65" customHeight="1" x14ac:dyDescent="0.25">
      <c r="A559" s="16">
        <v>8009</v>
      </c>
      <c r="B559" s="16" t="s">
        <v>917</v>
      </c>
      <c r="C559" s="16" t="s">
        <v>918</v>
      </c>
      <c r="D559" s="16" t="s">
        <v>74</v>
      </c>
      <c r="E559" s="16" t="s">
        <v>50</v>
      </c>
      <c r="F559" s="17" t="s">
        <v>46</v>
      </c>
      <c r="G559" s="17" t="s">
        <v>46</v>
      </c>
      <c r="H559" s="17" t="s">
        <v>6</v>
      </c>
      <c r="I559" s="17" t="s">
        <v>6</v>
      </c>
      <c r="J559" s="17">
        <v>0</v>
      </c>
      <c r="K559" s="17">
        <v>86</v>
      </c>
      <c r="L559" s="17">
        <v>0</v>
      </c>
      <c r="M559" s="17">
        <v>0</v>
      </c>
      <c r="N559" s="17">
        <v>0</v>
      </c>
      <c r="O559" s="17">
        <v>0</v>
      </c>
      <c r="P559" s="23">
        <v>710</v>
      </c>
      <c r="Q559" s="23">
        <v>796</v>
      </c>
      <c r="R559" s="23">
        <v>796</v>
      </c>
      <c r="S559" s="17" t="s">
        <v>20</v>
      </c>
      <c r="T559" s="17" t="str">
        <f>IF(ISERROR(VLOOKUP(B:B,'Shared Sites 2-18'!$A$2:$P$98,3,FALSE)),"",VLOOKUP(B:B,'Shared Sites 2-18'!$A$2:$P$98,3,FALSE))</f>
        <v/>
      </c>
      <c r="U559" s="17" t="str">
        <f>IF(ISERROR(VLOOKUP(B:B,'Shared Sites 2-18'!$A$2:$P$98,4,FALSE)),"",VLOOKUP(B:B,'Shared Sites 2-18'!$A$2:$P$98,4,FALSE))</f>
        <v/>
      </c>
      <c r="V559" s="17" t="str">
        <f>IF(ISERROR(VLOOKUP(B:B,'Shared Sites 2-18'!$A$2:$P$98,5,FALSE)),"",VLOOKUP(B:B,'Shared Sites 2-18'!$A$2:$P$98,5,FALSE))</f>
        <v/>
      </c>
      <c r="W559" s="17" t="str">
        <f>IF(ISERROR(VLOOKUP(B:B,'Shared Sites 2-18'!$A$2:$P$98,15,FALSE)),"",VLOOKUP(B:B,'Shared Sites 2-18'!$A$2:$P$98,15,FALSE))</f>
        <v/>
      </c>
      <c r="Y559" s="17" t="str">
        <f t="shared" si="15"/>
        <v>9654</v>
      </c>
      <c r="Z559" s="17">
        <v>9654</v>
      </c>
      <c r="AA559" s="402"/>
      <c r="AB559" s="420"/>
    </row>
    <row r="560" spans="1:29" ht="14.65" customHeight="1" x14ac:dyDescent="0.25">
      <c r="A560" s="16">
        <v>8028</v>
      </c>
      <c r="B560" s="16" t="s">
        <v>919</v>
      </c>
      <c r="C560" s="16" t="s">
        <v>920</v>
      </c>
      <c r="D560" s="16" t="s">
        <v>74</v>
      </c>
      <c r="E560" s="16" t="s">
        <v>50</v>
      </c>
      <c r="F560" s="17" t="s">
        <v>46</v>
      </c>
      <c r="G560" s="17" t="s">
        <v>46</v>
      </c>
      <c r="H560" s="17" t="s">
        <v>51</v>
      </c>
      <c r="I560" s="17" t="s">
        <v>51</v>
      </c>
      <c r="J560" s="17">
        <v>0</v>
      </c>
      <c r="K560" s="17">
        <v>89</v>
      </c>
      <c r="L560" s="17">
        <v>0</v>
      </c>
      <c r="M560" s="17">
        <v>0</v>
      </c>
      <c r="N560" s="17">
        <v>0</v>
      </c>
      <c r="O560" s="17">
        <v>0</v>
      </c>
      <c r="P560" s="23">
        <v>347</v>
      </c>
      <c r="Q560" s="23">
        <v>436</v>
      </c>
      <c r="R560" s="23">
        <v>436</v>
      </c>
      <c r="S560" s="17" t="s">
        <v>20</v>
      </c>
      <c r="T560" s="17" t="str">
        <f>IF(ISERROR(VLOOKUP(B:B,'Shared Sites 2-18'!$A$2:$P$98,3,FALSE)),"",VLOOKUP(B:B,'Shared Sites 2-18'!$A$2:$P$98,3,FALSE))</f>
        <v/>
      </c>
      <c r="U560" s="17" t="str">
        <f>IF(ISERROR(VLOOKUP(B:B,'Shared Sites 2-18'!$A$2:$P$98,4,FALSE)),"",VLOOKUP(B:B,'Shared Sites 2-18'!$A$2:$P$98,4,FALSE))</f>
        <v/>
      </c>
      <c r="V560" s="17" t="str">
        <f>IF(ISERROR(VLOOKUP(B:B,'Shared Sites 2-18'!$A$2:$P$98,5,FALSE)),"",VLOOKUP(B:B,'Shared Sites 2-18'!$A$2:$P$98,5,FALSE))</f>
        <v/>
      </c>
      <c r="W560" s="17" t="str">
        <f>IF(ISERROR(VLOOKUP(B:B,'Shared Sites 2-18'!$A$2:$P$98,15,FALSE)),"",VLOOKUP(B:B,'Shared Sites 2-18'!$A$2:$P$98,15,FALSE))</f>
        <v/>
      </c>
      <c r="Y560" s="17" t="str">
        <f t="shared" si="15"/>
        <v>9654</v>
      </c>
      <c r="Z560" s="17">
        <v>9654</v>
      </c>
      <c r="AA560" s="402"/>
      <c r="AB560" s="420"/>
    </row>
    <row r="561" spans="1:28" ht="14.65" customHeight="1" x14ac:dyDescent="0.25">
      <c r="A561" s="16">
        <v>8038</v>
      </c>
      <c r="B561" s="16" t="s">
        <v>921</v>
      </c>
      <c r="C561" s="16" t="s">
        <v>922</v>
      </c>
      <c r="D561" s="16" t="s">
        <v>74</v>
      </c>
      <c r="E561" s="16" t="s">
        <v>50</v>
      </c>
      <c r="F561" s="17" t="s">
        <v>46</v>
      </c>
      <c r="G561" s="17" t="s">
        <v>46</v>
      </c>
      <c r="H561" s="17" t="s">
        <v>51</v>
      </c>
      <c r="I561" s="17" t="s">
        <v>51</v>
      </c>
      <c r="J561" s="17">
        <v>0</v>
      </c>
      <c r="K561" s="17">
        <v>38</v>
      </c>
      <c r="L561" s="17">
        <v>0</v>
      </c>
      <c r="M561" s="17">
        <v>0</v>
      </c>
      <c r="N561" s="17">
        <v>0</v>
      </c>
      <c r="O561" s="17">
        <v>0</v>
      </c>
      <c r="P561" s="23">
        <v>766</v>
      </c>
      <c r="Q561" s="23">
        <v>804</v>
      </c>
      <c r="R561" s="23">
        <v>804</v>
      </c>
      <c r="S561" s="17" t="s">
        <v>20</v>
      </c>
      <c r="T561" s="17" t="str">
        <f>IF(ISERROR(VLOOKUP(B:B,'Shared Sites 2-18'!$A$2:$P$98,3,FALSE)),"",VLOOKUP(B:B,'Shared Sites 2-18'!$A$2:$P$98,3,FALSE))</f>
        <v/>
      </c>
      <c r="U561" s="17" t="str">
        <f>IF(ISERROR(VLOOKUP(B:B,'Shared Sites 2-18'!$A$2:$P$98,4,FALSE)),"",VLOOKUP(B:B,'Shared Sites 2-18'!$A$2:$P$98,4,FALSE))</f>
        <v/>
      </c>
      <c r="V561" s="17" t="str">
        <f>IF(ISERROR(VLOOKUP(B:B,'Shared Sites 2-18'!$A$2:$P$98,5,FALSE)),"",VLOOKUP(B:B,'Shared Sites 2-18'!$A$2:$P$98,5,FALSE))</f>
        <v/>
      </c>
      <c r="W561" s="17" t="str">
        <f>IF(ISERROR(VLOOKUP(B:B,'Shared Sites 2-18'!$A$2:$P$98,15,FALSE)),"",VLOOKUP(B:B,'Shared Sites 2-18'!$A$2:$P$98,15,FALSE))</f>
        <v/>
      </c>
      <c r="Y561" s="17" t="str">
        <f t="shared" si="15"/>
        <v>9654</v>
      </c>
      <c r="Z561" s="17">
        <v>9654</v>
      </c>
      <c r="AA561" s="402"/>
      <c r="AB561" s="420"/>
    </row>
    <row r="562" spans="1:28" ht="14.65" customHeight="1" x14ac:dyDescent="0.25">
      <c r="A562" s="16">
        <v>8045</v>
      </c>
      <c r="B562" s="16" t="s">
        <v>1168</v>
      </c>
      <c r="C562" s="16" t="s">
        <v>1169</v>
      </c>
      <c r="D562" s="16" t="s">
        <v>74</v>
      </c>
      <c r="E562" s="16" t="s">
        <v>50</v>
      </c>
      <c r="F562" s="17" t="s">
        <v>46</v>
      </c>
      <c r="G562" s="17" t="s">
        <v>46</v>
      </c>
      <c r="H562" s="17" t="s">
        <v>6</v>
      </c>
      <c r="I562" s="17" t="s">
        <v>6</v>
      </c>
      <c r="J562" s="17">
        <v>0</v>
      </c>
      <c r="K562" s="17">
        <v>20</v>
      </c>
      <c r="L562" s="17">
        <v>0</v>
      </c>
      <c r="M562" s="17">
        <v>0</v>
      </c>
      <c r="N562" s="17">
        <v>0</v>
      </c>
      <c r="O562" s="17">
        <v>0</v>
      </c>
      <c r="P562" s="23">
        <v>282</v>
      </c>
      <c r="Q562" s="23">
        <v>302</v>
      </c>
      <c r="R562" s="23">
        <v>302</v>
      </c>
      <c r="S562" s="17" t="s">
        <v>20</v>
      </c>
      <c r="T562" s="17">
        <f>IF(ISERROR(VLOOKUP(B:B,'Shared Sites 2-18'!$A$2:$P$98,3,FALSE)),"",VLOOKUP(B:B,'Shared Sites 2-18'!$A$2:$P$98,3,FALSE))</f>
        <v>21</v>
      </c>
      <c r="U562" s="17" t="str">
        <f>IF(ISERROR(VLOOKUP(B:B,'Shared Sites 2-18'!$A$2:$P$98,4,FALSE)),"",VLOOKUP(B:B,'Shared Sites 2-18'!$A$2:$P$98,4,FALSE))</f>
        <v>1773939</v>
      </c>
      <c r="V562" s="17" t="str">
        <f>IF(ISERROR(VLOOKUP(B:B,'Shared Sites 2-18'!$A$2:$P$98,5,FALSE)),"",VLOOKUP(B:B,'Shared Sites 2-18'!$A$2:$P$98,5,FALSE))</f>
        <v>Belmont HS Campus</v>
      </c>
      <c r="W562" s="17">
        <f>IF(ISERROR(VLOOKUP(B:B,'Shared Sites 2-18'!$A$2:$P$98,15,FALSE)),"",VLOOKUP(B:B,'Shared Sites 2-18'!$A$2:$P$98,15,FALSE))</f>
        <v>0.25879999999999997</v>
      </c>
      <c r="X562" s="17">
        <v>12068</v>
      </c>
      <c r="Y562" s="17">
        <f>ROUND(W562*X562,0)</f>
        <v>3123</v>
      </c>
      <c r="Z562" s="17">
        <v>3123</v>
      </c>
      <c r="AA562" s="402"/>
      <c r="AB562" s="420"/>
    </row>
    <row r="563" spans="1:28" ht="14.65" customHeight="1" x14ac:dyDescent="0.25">
      <c r="A563" s="16">
        <v>8047</v>
      </c>
      <c r="B563" s="16" t="s">
        <v>925</v>
      </c>
      <c r="C563" s="16" t="s">
        <v>926</v>
      </c>
      <c r="D563" s="16" t="s">
        <v>74</v>
      </c>
      <c r="E563" s="16" t="s">
        <v>50</v>
      </c>
      <c r="F563" s="17" t="s">
        <v>46</v>
      </c>
      <c r="G563" s="17" t="s">
        <v>46</v>
      </c>
      <c r="H563" s="17" t="s">
        <v>52</v>
      </c>
      <c r="I563" s="17" t="s">
        <v>52</v>
      </c>
      <c r="J563" s="17">
        <v>0</v>
      </c>
      <c r="K563" s="17">
        <v>86</v>
      </c>
      <c r="L563" s="17">
        <v>0</v>
      </c>
      <c r="M563" s="17">
        <v>0</v>
      </c>
      <c r="N563" s="17">
        <v>0</v>
      </c>
      <c r="O563" s="17">
        <v>0</v>
      </c>
      <c r="P563" s="23">
        <v>933</v>
      </c>
      <c r="Q563" s="23">
        <v>1019</v>
      </c>
      <c r="R563" s="23">
        <v>1019</v>
      </c>
      <c r="S563" s="17" t="s">
        <v>20</v>
      </c>
      <c r="T563" s="17" t="str">
        <f>IF(ISERROR(VLOOKUP(B:B,'Shared Sites 2-18'!$A$2:$P$98,3,FALSE)),"",VLOOKUP(B:B,'Shared Sites 2-18'!$A$2:$P$98,3,FALSE))</f>
        <v/>
      </c>
      <c r="U563" s="17" t="str">
        <f>IF(ISERROR(VLOOKUP(B:B,'Shared Sites 2-18'!$A$2:$P$98,4,FALSE)),"",VLOOKUP(B:B,'Shared Sites 2-18'!$A$2:$P$98,4,FALSE))</f>
        <v/>
      </c>
      <c r="V563" s="17" t="str">
        <f>IF(ISERROR(VLOOKUP(B:B,'Shared Sites 2-18'!$A$2:$P$98,5,FALSE)),"",VLOOKUP(B:B,'Shared Sites 2-18'!$A$2:$P$98,5,FALSE))</f>
        <v/>
      </c>
      <c r="W563" s="17" t="str">
        <f>IF(ISERROR(VLOOKUP(B:B,'Shared Sites 2-18'!$A$2:$P$98,15,FALSE)),"",VLOOKUP(B:B,'Shared Sites 2-18'!$A$2:$P$98,15,FALSE))</f>
        <v/>
      </c>
      <c r="Y563" s="17" t="str">
        <f t="shared" ref="Y563:Y569" si="16">IF(S563="Elem","6034",IF(S563="Middle","9654",IF(S563="Senior","12068","")))</f>
        <v>9654</v>
      </c>
      <c r="Z563" s="17">
        <v>9654</v>
      </c>
      <c r="AA563" s="402"/>
      <c r="AB563" s="420"/>
    </row>
    <row r="564" spans="1:28" ht="14.65" customHeight="1" x14ac:dyDescent="0.25">
      <c r="A564" s="16">
        <v>8057</v>
      </c>
      <c r="B564" s="16" t="s">
        <v>927</v>
      </c>
      <c r="C564" s="16" t="s">
        <v>928</v>
      </c>
      <c r="D564" s="16" t="s">
        <v>74</v>
      </c>
      <c r="E564" s="16" t="s">
        <v>50</v>
      </c>
      <c r="F564" s="17" t="s">
        <v>46</v>
      </c>
      <c r="G564" s="17" t="s">
        <v>46</v>
      </c>
      <c r="H564" s="17" t="s">
        <v>6</v>
      </c>
      <c r="I564" s="17" t="s">
        <v>6</v>
      </c>
      <c r="J564" s="17">
        <v>0</v>
      </c>
      <c r="K564" s="17">
        <v>62</v>
      </c>
      <c r="L564" s="17">
        <v>0</v>
      </c>
      <c r="M564" s="17">
        <v>0</v>
      </c>
      <c r="N564" s="17">
        <v>0</v>
      </c>
      <c r="O564" s="17">
        <v>0</v>
      </c>
      <c r="P564" s="23">
        <v>772</v>
      </c>
      <c r="Q564" s="23">
        <v>834</v>
      </c>
      <c r="R564" s="23">
        <v>834</v>
      </c>
      <c r="S564" s="17" t="s">
        <v>20</v>
      </c>
      <c r="T564" s="17" t="str">
        <f>IF(ISERROR(VLOOKUP(B:B,'Shared Sites 2-18'!$A$2:$P$98,3,FALSE)),"",VLOOKUP(B:B,'Shared Sites 2-18'!$A$2:$P$98,3,FALSE))</f>
        <v/>
      </c>
      <c r="U564" s="17" t="str">
        <f>IF(ISERROR(VLOOKUP(B:B,'Shared Sites 2-18'!$A$2:$P$98,4,FALSE)),"",VLOOKUP(B:B,'Shared Sites 2-18'!$A$2:$P$98,4,FALSE))</f>
        <v/>
      </c>
      <c r="V564" s="17" t="str">
        <f>IF(ISERROR(VLOOKUP(B:B,'Shared Sites 2-18'!$A$2:$P$98,5,FALSE)),"",VLOOKUP(B:B,'Shared Sites 2-18'!$A$2:$P$98,5,FALSE))</f>
        <v/>
      </c>
      <c r="W564" s="17" t="str">
        <f>IF(ISERROR(VLOOKUP(B:B,'Shared Sites 2-18'!$A$2:$P$98,15,FALSE)),"",VLOOKUP(B:B,'Shared Sites 2-18'!$A$2:$P$98,15,FALSE))</f>
        <v/>
      </c>
      <c r="Y564" s="17" t="str">
        <f t="shared" si="16"/>
        <v>9654</v>
      </c>
      <c r="Z564" s="17">
        <v>9654</v>
      </c>
      <c r="AA564" s="402"/>
      <c r="AB564" s="420"/>
    </row>
    <row r="565" spans="1:28" ht="14.65" customHeight="1" x14ac:dyDescent="0.25">
      <c r="A565" s="16">
        <v>8058</v>
      </c>
      <c r="B565" s="16" t="s">
        <v>929</v>
      </c>
      <c r="C565" s="16" t="s">
        <v>930</v>
      </c>
      <c r="D565" s="16" t="s">
        <v>74</v>
      </c>
      <c r="E565" s="16" t="s">
        <v>50</v>
      </c>
      <c r="F565" s="17" t="s">
        <v>46</v>
      </c>
      <c r="G565" s="17" t="s">
        <v>46</v>
      </c>
      <c r="H565" s="17" t="s">
        <v>6</v>
      </c>
      <c r="I565" s="17" t="s">
        <v>6</v>
      </c>
      <c r="J565" s="17">
        <v>0</v>
      </c>
      <c r="K565" s="17">
        <v>94</v>
      </c>
      <c r="L565" s="17">
        <v>0</v>
      </c>
      <c r="M565" s="17">
        <v>0</v>
      </c>
      <c r="N565" s="17">
        <v>0</v>
      </c>
      <c r="O565" s="17">
        <v>0</v>
      </c>
      <c r="P565" s="23">
        <v>827</v>
      </c>
      <c r="Q565" s="23">
        <v>921</v>
      </c>
      <c r="R565" s="23">
        <v>921</v>
      </c>
      <c r="S565" s="17" t="s">
        <v>20</v>
      </c>
      <c r="T565" s="17" t="str">
        <f>IF(ISERROR(VLOOKUP(B:B,'Shared Sites 2-18'!$A$2:$P$98,3,FALSE)),"",VLOOKUP(B:B,'Shared Sites 2-18'!$A$2:$P$98,3,FALSE))</f>
        <v/>
      </c>
      <c r="U565" s="17" t="str">
        <f>IF(ISERROR(VLOOKUP(B:B,'Shared Sites 2-18'!$A$2:$P$98,4,FALSE)),"",VLOOKUP(B:B,'Shared Sites 2-18'!$A$2:$P$98,4,FALSE))</f>
        <v/>
      </c>
      <c r="V565" s="17" t="str">
        <f>IF(ISERROR(VLOOKUP(B:B,'Shared Sites 2-18'!$A$2:$P$98,5,FALSE)),"",VLOOKUP(B:B,'Shared Sites 2-18'!$A$2:$P$98,5,FALSE))</f>
        <v/>
      </c>
      <c r="W565" s="17" t="str">
        <f>IF(ISERROR(VLOOKUP(B:B,'Shared Sites 2-18'!$A$2:$P$98,15,FALSE)),"",VLOOKUP(B:B,'Shared Sites 2-18'!$A$2:$P$98,15,FALSE))</f>
        <v/>
      </c>
      <c r="Y565" s="17" t="str">
        <f t="shared" si="16"/>
        <v>9654</v>
      </c>
      <c r="Z565" s="17">
        <v>9654</v>
      </c>
      <c r="AA565" s="402"/>
      <c r="AB565" s="420"/>
    </row>
    <row r="566" spans="1:28" ht="14.65" customHeight="1" x14ac:dyDescent="0.25">
      <c r="A566" s="16">
        <v>8060</v>
      </c>
      <c r="B566" s="16" t="s">
        <v>931</v>
      </c>
      <c r="C566" s="16" t="s">
        <v>932</v>
      </c>
      <c r="D566" s="16" t="s">
        <v>74</v>
      </c>
      <c r="E566" s="16" t="s">
        <v>50</v>
      </c>
      <c r="F566" s="17" t="s">
        <v>46</v>
      </c>
      <c r="G566" s="17" t="s">
        <v>46</v>
      </c>
      <c r="H566" s="17" t="s">
        <v>48</v>
      </c>
      <c r="I566" s="17" t="s">
        <v>48</v>
      </c>
      <c r="J566" s="17">
        <v>0</v>
      </c>
      <c r="K566" s="17">
        <v>96</v>
      </c>
      <c r="L566" s="17">
        <v>0</v>
      </c>
      <c r="M566" s="17">
        <v>0</v>
      </c>
      <c r="N566" s="17">
        <v>0</v>
      </c>
      <c r="O566" s="17">
        <v>0</v>
      </c>
      <c r="P566" s="23">
        <v>964</v>
      </c>
      <c r="Q566" s="23">
        <v>1060</v>
      </c>
      <c r="R566" s="23">
        <v>1060</v>
      </c>
      <c r="S566" s="17" t="s">
        <v>20</v>
      </c>
      <c r="T566" s="17" t="str">
        <f>IF(ISERROR(VLOOKUP(B:B,'Shared Sites 2-18'!$A$2:$P$98,3,FALSE)),"",VLOOKUP(B:B,'Shared Sites 2-18'!$A$2:$P$98,3,FALSE))</f>
        <v/>
      </c>
      <c r="U566" s="17" t="str">
        <f>IF(ISERROR(VLOOKUP(B:B,'Shared Sites 2-18'!$A$2:$P$98,4,FALSE)),"",VLOOKUP(B:B,'Shared Sites 2-18'!$A$2:$P$98,4,FALSE))</f>
        <v/>
      </c>
      <c r="V566" s="17" t="str">
        <f>IF(ISERROR(VLOOKUP(B:B,'Shared Sites 2-18'!$A$2:$P$98,5,FALSE)),"",VLOOKUP(B:B,'Shared Sites 2-18'!$A$2:$P$98,5,FALSE))</f>
        <v/>
      </c>
      <c r="W566" s="17" t="str">
        <f>IF(ISERROR(VLOOKUP(B:B,'Shared Sites 2-18'!$A$2:$P$98,15,FALSE)),"",VLOOKUP(B:B,'Shared Sites 2-18'!$A$2:$P$98,15,FALSE))</f>
        <v/>
      </c>
      <c r="Y566" s="17" t="str">
        <f t="shared" si="16"/>
        <v>9654</v>
      </c>
      <c r="Z566" s="17">
        <v>9654</v>
      </c>
      <c r="AA566" s="402"/>
      <c r="AB566" s="420"/>
    </row>
    <row r="567" spans="1:28" ht="14.65" customHeight="1" x14ac:dyDescent="0.25">
      <c r="A567" s="16">
        <v>8062</v>
      </c>
      <c r="B567" s="16" t="s">
        <v>933</v>
      </c>
      <c r="C567" s="16" t="s">
        <v>934</v>
      </c>
      <c r="D567" s="16" t="s">
        <v>74</v>
      </c>
      <c r="E567" s="16" t="s">
        <v>50</v>
      </c>
      <c r="F567" s="17" t="s">
        <v>46</v>
      </c>
      <c r="G567" s="17" t="s">
        <v>46</v>
      </c>
      <c r="H567" s="17" t="s">
        <v>6</v>
      </c>
      <c r="I567" s="17" t="s">
        <v>6</v>
      </c>
      <c r="J567" s="17">
        <v>0</v>
      </c>
      <c r="K567" s="17">
        <v>59</v>
      </c>
      <c r="L567" s="17">
        <v>0</v>
      </c>
      <c r="M567" s="17">
        <v>0</v>
      </c>
      <c r="N567" s="17">
        <v>0</v>
      </c>
      <c r="O567" s="17">
        <v>0</v>
      </c>
      <c r="P567" s="23">
        <v>672</v>
      </c>
      <c r="Q567" s="23">
        <v>731</v>
      </c>
      <c r="R567" s="23">
        <v>731</v>
      </c>
      <c r="S567" s="17" t="s">
        <v>20</v>
      </c>
      <c r="T567" s="17" t="str">
        <f>IF(ISERROR(VLOOKUP(B:B,'Shared Sites 2-18'!$A$2:$P$98,3,FALSE)),"",VLOOKUP(B:B,'Shared Sites 2-18'!$A$2:$P$98,3,FALSE))</f>
        <v/>
      </c>
      <c r="U567" s="17" t="str">
        <f>IF(ISERROR(VLOOKUP(B:B,'Shared Sites 2-18'!$A$2:$P$98,4,FALSE)),"",VLOOKUP(B:B,'Shared Sites 2-18'!$A$2:$P$98,4,FALSE))</f>
        <v/>
      </c>
      <c r="V567" s="17" t="str">
        <f>IF(ISERROR(VLOOKUP(B:B,'Shared Sites 2-18'!$A$2:$P$98,5,FALSE)),"",VLOOKUP(B:B,'Shared Sites 2-18'!$A$2:$P$98,5,FALSE))</f>
        <v/>
      </c>
      <c r="W567" s="17" t="str">
        <f>IF(ISERROR(VLOOKUP(B:B,'Shared Sites 2-18'!$A$2:$P$98,15,FALSE)),"",VLOOKUP(B:B,'Shared Sites 2-18'!$A$2:$P$98,15,FALSE))</f>
        <v/>
      </c>
      <c r="Y567" s="17" t="str">
        <f t="shared" si="16"/>
        <v>9654</v>
      </c>
      <c r="Z567" s="17">
        <v>9654</v>
      </c>
      <c r="AA567" s="402"/>
      <c r="AB567" s="420"/>
    </row>
    <row r="568" spans="1:28" ht="14.65" customHeight="1" x14ac:dyDescent="0.25">
      <c r="A568" s="16">
        <v>8064</v>
      </c>
      <c r="B568" s="16" t="s">
        <v>935</v>
      </c>
      <c r="C568" s="16" t="s">
        <v>936</v>
      </c>
      <c r="D568" s="16" t="s">
        <v>74</v>
      </c>
      <c r="E568" s="16" t="s">
        <v>50</v>
      </c>
      <c r="F568" s="17" t="s">
        <v>46</v>
      </c>
      <c r="G568" s="17" t="s">
        <v>46</v>
      </c>
      <c r="H568" s="17" t="s">
        <v>6</v>
      </c>
      <c r="I568" s="17" t="s">
        <v>6</v>
      </c>
      <c r="J568" s="17">
        <v>0</v>
      </c>
      <c r="K568" s="17">
        <v>68</v>
      </c>
      <c r="L568" s="17">
        <v>0</v>
      </c>
      <c r="M568" s="17">
        <v>0</v>
      </c>
      <c r="N568" s="17">
        <v>0</v>
      </c>
      <c r="O568" s="17">
        <v>0</v>
      </c>
      <c r="P568" s="23">
        <v>802</v>
      </c>
      <c r="Q568" s="23">
        <v>870</v>
      </c>
      <c r="R568" s="23">
        <v>870</v>
      </c>
      <c r="S568" s="17" t="s">
        <v>20</v>
      </c>
      <c r="T568" s="17" t="str">
        <f>IF(ISERROR(VLOOKUP(B:B,'Shared Sites 2-18'!$A$2:$P$98,3,FALSE)),"",VLOOKUP(B:B,'Shared Sites 2-18'!$A$2:$P$98,3,FALSE))</f>
        <v/>
      </c>
      <c r="U568" s="17" t="str">
        <f>IF(ISERROR(VLOOKUP(B:B,'Shared Sites 2-18'!$A$2:$P$98,4,FALSE)),"",VLOOKUP(B:B,'Shared Sites 2-18'!$A$2:$P$98,4,FALSE))</f>
        <v/>
      </c>
      <c r="V568" s="17" t="str">
        <f>IF(ISERROR(VLOOKUP(B:B,'Shared Sites 2-18'!$A$2:$P$98,5,FALSE)),"",VLOOKUP(B:B,'Shared Sites 2-18'!$A$2:$P$98,5,FALSE))</f>
        <v/>
      </c>
      <c r="W568" s="17" t="str">
        <f>IF(ISERROR(VLOOKUP(B:B,'Shared Sites 2-18'!$A$2:$P$98,15,FALSE)),"",VLOOKUP(B:B,'Shared Sites 2-18'!$A$2:$P$98,15,FALSE))</f>
        <v/>
      </c>
      <c r="Y568" s="17" t="str">
        <f t="shared" si="16"/>
        <v>9654</v>
      </c>
      <c r="Z568" s="17">
        <v>9654</v>
      </c>
      <c r="AA568" s="402"/>
      <c r="AB568" s="420"/>
    </row>
    <row r="569" spans="1:28" ht="14.65" customHeight="1" x14ac:dyDescent="0.25">
      <c r="A569" s="16">
        <v>8066</v>
      </c>
      <c r="B569" s="16" t="s">
        <v>937</v>
      </c>
      <c r="C569" s="16" t="s">
        <v>1662</v>
      </c>
      <c r="D569" s="16" t="s">
        <v>503</v>
      </c>
      <c r="E569" s="16" t="s">
        <v>105</v>
      </c>
      <c r="F569" s="17" t="s">
        <v>46</v>
      </c>
      <c r="G569" s="17" t="s">
        <v>46</v>
      </c>
      <c r="H569" s="17" t="s">
        <v>6</v>
      </c>
      <c r="I569" s="17" t="s">
        <v>6</v>
      </c>
      <c r="J569" s="17">
        <v>0</v>
      </c>
      <c r="K569" s="17">
        <v>68</v>
      </c>
      <c r="L569" s="17">
        <v>0</v>
      </c>
      <c r="M569" s="17">
        <v>0</v>
      </c>
      <c r="N569" s="17">
        <v>0</v>
      </c>
      <c r="O569" s="17">
        <v>0</v>
      </c>
      <c r="P569" s="23">
        <v>935</v>
      </c>
      <c r="Q569" s="23">
        <v>1003</v>
      </c>
      <c r="R569" s="23">
        <v>1003</v>
      </c>
      <c r="S569" s="17" t="s">
        <v>20</v>
      </c>
      <c r="T569" s="17" t="str">
        <f>IF(ISERROR(VLOOKUP(B:B,'Shared Sites 2-18'!$A$2:$P$98,3,FALSE)),"",VLOOKUP(B:B,'Shared Sites 2-18'!$A$2:$P$98,3,FALSE))</f>
        <v/>
      </c>
      <c r="U569" s="17" t="str">
        <f>IF(ISERROR(VLOOKUP(B:B,'Shared Sites 2-18'!$A$2:$P$98,4,FALSE)),"",VLOOKUP(B:B,'Shared Sites 2-18'!$A$2:$P$98,4,FALSE))</f>
        <v/>
      </c>
      <c r="V569" s="17" t="str">
        <f>IF(ISERROR(VLOOKUP(B:B,'Shared Sites 2-18'!$A$2:$P$98,5,FALSE)),"",VLOOKUP(B:B,'Shared Sites 2-18'!$A$2:$P$98,5,FALSE))</f>
        <v/>
      </c>
      <c r="W569" s="17" t="str">
        <f>IF(ISERROR(VLOOKUP(B:B,'Shared Sites 2-18'!$A$2:$P$98,15,FALSE)),"",VLOOKUP(B:B,'Shared Sites 2-18'!$A$2:$P$98,15,FALSE))</f>
        <v/>
      </c>
      <c r="Y569" s="17" t="str">
        <f t="shared" si="16"/>
        <v>9654</v>
      </c>
      <c r="Z569" s="17">
        <v>9654</v>
      </c>
      <c r="AA569" s="402"/>
      <c r="AB569" s="420"/>
    </row>
    <row r="570" spans="1:28" ht="14.65" customHeight="1" x14ac:dyDescent="0.25">
      <c r="A570" s="16">
        <v>8070</v>
      </c>
      <c r="B570" s="16" t="s">
        <v>121</v>
      </c>
      <c r="C570" s="16" t="s">
        <v>1663</v>
      </c>
      <c r="D570" s="16" t="s">
        <v>74</v>
      </c>
      <c r="E570" s="16" t="s">
        <v>50</v>
      </c>
      <c r="F570" s="17" t="s">
        <v>46</v>
      </c>
      <c r="G570" s="17" t="s">
        <v>46</v>
      </c>
      <c r="H570" s="17" t="s">
        <v>6</v>
      </c>
      <c r="I570" s="17" t="s">
        <v>6</v>
      </c>
      <c r="J570" s="17">
        <v>0</v>
      </c>
      <c r="K570" s="17">
        <v>9</v>
      </c>
      <c r="L570" s="17">
        <v>0</v>
      </c>
      <c r="M570" s="17">
        <v>0</v>
      </c>
      <c r="N570" s="17">
        <v>0</v>
      </c>
      <c r="O570" s="17">
        <v>0</v>
      </c>
      <c r="P570" s="23">
        <v>405</v>
      </c>
      <c r="Q570" s="23">
        <v>414</v>
      </c>
      <c r="R570" s="23">
        <v>414</v>
      </c>
      <c r="S570" s="17" t="s">
        <v>20</v>
      </c>
      <c r="T570" s="17">
        <f>IF(ISERROR(VLOOKUP(B:B,'Shared Sites 2-18'!$A$2:$P$98,3,FALSE)),"",VLOOKUP(B:B,'Shared Sites 2-18'!$A$2:$P$98,3,FALSE))</f>
        <v>1</v>
      </c>
      <c r="U570" s="17" t="str">
        <f>IF(ISERROR(VLOOKUP(B:B,'Shared Sites 2-18'!$A$2:$P$98,4,FALSE)),"",VLOOKUP(B:B,'Shared Sites 2-18'!$A$2:$P$98,4,FALSE))</f>
        <v>1517539</v>
      </c>
      <c r="V570" s="17" t="str">
        <f>IF(ISERROR(VLOOKUP(B:B,'Shared Sites 2-18'!$A$2:$P$98,5,FALSE)),"",VLOOKUP(B:B,'Shared Sites 2-18'!$A$2:$P$98,5,FALSE))</f>
        <v>Nava LA - Campus</v>
      </c>
      <c r="W570" s="394">
        <f>IF(ISERROR(VLOOKUP(B:B,'Shared Sites 2-18'!$A$2:$P$98,15,FALSE)),"",VLOOKUP(B:B,'Shared Sites 2-18'!$A$2:$P$98,15,FALSE))</f>
        <v>0.5</v>
      </c>
      <c r="X570" s="17">
        <v>9654</v>
      </c>
      <c r="Y570" s="17">
        <f>ROUND(W570*X570,0)</f>
        <v>4827</v>
      </c>
      <c r="Z570" s="17">
        <v>4827</v>
      </c>
      <c r="AA570" s="402"/>
      <c r="AB570" s="420"/>
    </row>
    <row r="571" spans="1:28" ht="14.65" customHeight="1" x14ac:dyDescent="0.25">
      <c r="A571" s="16">
        <v>8075</v>
      </c>
      <c r="B571" s="16" t="s">
        <v>940</v>
      </c>
      <c r="C571" s="16" t="s">
        <v>941</v>
      </c>
      <c r="D571" s="16" t="s">
        <v>74</v>
      </c>
      <c r="E571" s="16" t="s">
        <v>50</v>
      </c>
      <c r="F571" s="17" t="s">
        <v>46</v>
      </c>
      <c r="G571" s="17" t="s">
        <v>46</v>
      </c>
      <c r="H571" s="17" t="s">
        <v>51</v>
      </c>
      <c r="I571" s="17" t="s">
        <v>51</v>
      </c>
      <c r="J571" s="17">
        <v>0</v>
      </c>
      <c r="K571" s="17">
        <v>56</v>
      </c>
      <c r="L571" s="17">
        <v>0</v>
      </c>
      <c r="M571" s="17">
        <v>0</v>
      </c>
      <c r="N571" s="17">
        <v>0</v>
      </c>
      <c r="O571" s="17">
        <v>0</v>
      </c>
      <c r="P571" s="23">
        <v>1702</v>
      </c>
      <c r="Q571" s="23">
        <v>1758</v>
      </c>
      <c r="R571" s="23">
        <v>1758</v>
      </c>
      <c r="S571" s="17" t="s">
        <v>20</v>
      </c>
      <c r="T571" s="17" t="str">
        <f>IF(ISERROR(VLOOKUP(B:B,'Shared Sites 2-18'!$A$2:$P$98,3,FALSE)),"",VLOOKUP(B:B,'Shared Sites 2-18'!$A$2:$P$98,3,FALSE))</f>
        <v/>
      </c>
      <c r="U571" s="17" t="str">
        <f>IF(ISERROR(VLOOKUP(B:B,'Shared Sites 2-18'!$A$2:$P$98,4,FALSE)),"",VLOOKUP(B:B,'Shared Sites 2-18'!$A$2:$P$98,4,FALSE))</f>
        <v/>
      </c>
      <c r="V571" s="17" t="str">
        <f>IF(ISERROR(VLOOKUP(B:B,'Shared Sites 2-18'!$A$2:$P$98,5,FALSE)),"",VLOOKUP(B:B,'Shared Sites 2-18'!$A$2:$P$98,5,FALSE))</f>
        <v/>
      </c>
      <c r="W571" s="17" t="str">
        <f>IF(ISERROR(VLOOKUP(B:B,'Shared Sites 2-18'!$A$2:$P$98,15,FALSE)),"",VLOOKUP(B:B,'Shared Sites 2-18'!$A$2:$P$98,15,FALSE))</f>
        <v/>
      </c>
      <c r="Y571" s="17" t="str">
        <f t="shared" ref="Y571:Y580" si="17">IF(S571="Elem","6034",IF(S571="Middle","9654",IF(S571="Senior","12068","")))</f>
        <v>9654</v>
      </c>
      <c r="Z571" s="17">
        <v>9654</v>
      </c>
      <c r="AA571" s="402"/>
      <c r="AB571" s="420"/>
    </row>
    <row r="572" spans="1:28" ht="14.65" customHeight="1" x14ac:dyDescent="0.25">
      <c r="A572" s="16">
        <v>8080</v>
      </c>
      <c r="B572" s="16" t="s">
        <v>942</v>
      </c>
      <c r="C572" s="16" t="s">
        <v>943</v>
      </c>
      <c r="D572" s="16" t="s">
        <v>74</v>
      </c>
      <c r="E572" s="16" t="s">
        <v>50</v>
      </c>
      <c r="F572" s="17" t="s">
        <v>46</v>
      </c>
      <c r="G572" s="17" t="s">
        <v>46</v>
      </c>
      <c r="H572" s="17" t="s">
        <v>49</v>
      </c>
      <c r="I572" s="17" t="s">
        <v>49</v>
      </c>
      <c r="J572" s="17">
        <v>0</v>
      </c>
      <c r="K572" s="17">
        <v>48</v>
      </c>
      <c r="L572" s="17">
        <v>0</v>
      </c>
      <c r="M572" s="17">
        <v>0</v>
      </c>
      <c r="N572" s="17">
        <v>0</v>
      </c>
      <c r="O572" s="17">
        <v>0</v>
      </c>
      <c r="P572" s="23">
        <v>1373</v>
      </c>
      <c r="Q572" s="23">
        <v>1421</v>
      </c>
      <c r="R572" s="23">
        <v>1421</v>
      </c>
      <c r="S572" s="17" t="s">
        <v>20</v>
      </c>
      <c r="T572" s="17" t="str">
        <f>IF(ISERROR(VLOOKUP(B:B,'Shared Sites 2-18'!$A$2:$P$98,3,FALSE)),"",VLOOKUP(B:B,'Shared Sites 2-18'!$A$2:$P$98,3,FALSE))</f>
        <v/>
      </c>
      <c r="U572" s="17" t="str">
        <f>IF(ISERROR(VLOOKUP(B:B,'Shared Sites 2-18'!$A$2:$P$98,4,FALSE)),"",VLOOKUP(B:B,'Shared Sites 2-18'!$A$2:$P$98,4,FALSE))</f>
        <v/>
      </c>
      <c r="V572" s="17" t="str">
        <f>IF(ISERROR(VLOOKUP(B:B,'Shared Sites 2-18'!$A$2:$P$98,5,FALSE)),"",VLOOKUP(B:B,'Shared Sites 2-18'!$A$2:$P$98,5,FALSE))</f>
        <v/>
      </c>
      <c r="W572" s="17" t="str">
        <f>IF(ISERROR(VLOOKUP(B:B,'Shared Sites 2-18'!$A$2:$P$98,15,FALSE)),"",VLOOKUP(B:B,'Shared Sites 2-18'!$A$2:$P$98,15,FALSE))</f>
        <v/>
      </c>
      <c r="Y572" s="17" t="str">
        <f t="shared" si="17"/>
        <v>9654</v>
      </c>
      <c r="Z572" s="17">
        <v>9654</v>
      </c>
      <c r="AA572" s="402"/>
      <c r="AB572" s="420"/>
    </row>
    <row r="573" spans="1:28" ht="14.65" customHeight="1" x14ac:dyDescent="0.25">
      <c r="A573" s="16">
        <v>8090</v>
      </c>
      <c r="B573" s="16" t="s">
        <v>944</v>
      </c>
      <c r="C573" s="16" t="s">
        <v>945</v>
      </c>
      <c r="D573" s="16" t="s">
        <v>74</v>
      </c>
      <c r="E573" s="16" t="s">
        <v>50</v>
      </c>
      <c r="F573" s="17" t="s">
        <v>46</v>
      </c>
      <c r="G573" s="17" t="s">
        <v>46</v>
      </c>
      <c r="H573" s="17" t="s">
        <v>48</v>
      </c>
      <c r="I573" s="17" t="s">
        <v>48</v>
      </c>
      <c r="J573" s="17">
        <v>0</v>
      </c>
      <c r="K573" s="17">
        <v>55</v>
      </c>
      <c r="L573" s="17">
        <v>0</v>
      </c>
      <c r="M573" s="17">
        <v>0</v>
      </c>
      <c r="N573" s="17">
        <v>0</v>
      </c>
      <c r="O573" s="17">
        <v>0</v>
      </c>
      <c r="P573" s="23">
        <v>791</v>
      </c>
      <c r="Q573" s="23">
        <v>846</v>
      </c>
      <c r="R573" s="23">
        <v>846</v>
      </c>
      <c r="S573" s="17" t="s">
        <v>20</v>
      </c>
      <c r="T573" s="17" t="str">
        <f>IF(ISERROR(VLOOKUP(B:B,'Shared Sites 2-18'!$A$2:$P$98,3,FALSE)),"",VLOOKUP(B:B,'Shared Sites 2-18'!$A$2:$P$98,3,FALSE))</f>
        <v/>
      </c>
      <c r="U573" s="17" t="str">
        <f>IF(ISERROR(VLOOKUP(B:B,'Shared Sites 2-18'!$A$2:$P$98,4,FALSE)),"",VLOOKUP(B:B,'Shared Sites 2-18'!$A$2:$P$98,4,FALSE))</f>
        <v/>
      </c>
      <c r="V573" s="17" t="str">
        <f>IF(ISERROR(VLOOKUP(B:B,'Shared Sites 2-18'!$A$2:$P$98,5,FALSE)),"",VLOOKUP(B:B,'Shared Sites 2-18'!$A$2:$P$98,5,FALSE))</f>
        <v/>
      </c>
      <c r="W573" s="17" t="str">
        <f>IF(ISERROR(VLOOKUP(B:B,'Shared Sites 2-18'!$A$2:$P$98,15,FALSE)),"",VLOOKUP(B:B,'Shared Sites 2-18'!$A$2:$P$98,15,FALSE))</f>
        <v/>
      </c>
      <c r="Y573" s="17" t="str">
        <f t="shared" si="17"/>
        <v>9654</v>
      </c>
      <c r="Z573" s="17">
        <v>9654</v>
      </c>
      <c r="AA573" s="402"/>
      <c r="AB573" s="420"/>
    </row>
    <row r="574" spans="1:28" ht="14.65" customHeight="1" x14ac:dyDescent="0.25">
      <c r="A574" s="16">
        <v>8093</v>
      </c>
      <c r="B574" s="16" t="s">
        <v>946</v>
      </c>
      <c r="C574" s="16" t="s">
        <v>947</v>
      </c>
      <c r="D574" s="16" t="s">
        <v>836</v>
      </c>
      <c r="E574" s="16" t="s">
        <v>50</v>
      </c>
      <c r="F574" s="17" t="s">
        <v>46</v>
      </c>
      <c r="G574" s="17" t="s">
        <v>46</v>
      </c>
      <c r="H574" s="17" t="s">
        <v>49</v>
      </c>
      <c r="I574" s="17" t="s">
        <v>49</v>
      </c>
      <c r="J574" s="17">
        <v>0</v>
      </c>
      <c r="K574" s="17">
        <v>0</v>
      </c>
      <c r="L574" s="17">
        <v>34</v>
      </c>
      <c r="M574" s="17">
        <v>0</v>
      </c>
      <c r="N574" s="17">
        <v>0</v>
      </c>
      <c r="O574" s="17">
        <v>0</v>
      </c>
      <c r="P574" s="23">
        <v>326</v>
      </c>
      <c r="Q574" s="23">
        <v>360</v>
      </c>
      <c r="R574" s="23">
        <v>360</v>
      </c>
      <c r="S574" s="17" t="s">
        <v>21</v>
      </c>
      <c r="T574" s="17" t="str">
        <f>IF(ISERROR(VLOOKUP(B:B,'Shared Sites 2-18'!$A$2:$P$98,3,FALSE)),"",VLOOKUP(B:B,'Shared Sites 2-18'!$A$2:$P$98,3,FALSE))</f>
        <v/>
      </c>
      <c r="U574" s="17" t="str">
        <f>IF(ISERROR(VLOOKUP(B:B,'Shared Sites 2-18'!$A$2:$P$98,4,FALSE)),"",VLOOKUP(B:B,'Shared Sites 2-18'!$A$2:$P$98,4,FALSE))</f>
        <v/>
      </c>
      <c r="V574" s="17" t="str">
        <f>IF(ISERROR(VLOOKUP(B:B,'Shared Sites 2-18'!$A$2:$P$98,5,FALSE)),"",VLOOKUP(B:B,'Shared Sites 2-18'!$A$2:$P$98,5,FALSE))</f>
        <v/>
      </c>
      <c r="W574" s="17" t="str">
        <f>IF(ISERROR(VLOOKUP(B:B,'Shared Sites 2-18'!$A$2:$P$98,15,FALSE)),"",VLOOKUP(B:B,'Shared Sites 2-18'!$A$2:$P$98,15,FALSE))</f>
        <v/>
      </c>
      <c r="Y574" s="17" t="str">
        <f t="shared" si="17"/>
        <v>12068</v>
      </c>
      <c r="Z574" s="17">
        <v>12068</v>
      </c>
      <c r="AA574" s="402"/>
      <c r="AB574" s="420"/>
    </row>
    <row r="575" spans="1:28" ht="14.65" customHeight="1" x14ac:dyDescent="0.25">
      <c r="A575" s="16">
        <v>8094</v>
      </c>
      <c r="B575" s="16" t="s">
        <v>948</v>
      </c>
      <c r="C575" s="16" t="s">
        <v>949</v>
      </c>
      <c r="D575" s="16" t="s">
        <v>74</v>
      </c>
      <c r="E575" s="16" t="s">
        <v>50</v>
      </c>
      <c r="F575" s="17" t="s">
        <v>46</v>
      </c>
      <c r="G575" s="17" t="s">
        <v>46</v>
      </c>
      <c r="H575" s="17" t="s">
        <v>6</v>
      </c>
      <c r="I575" s="17" t="s">
        <v>6</v>
      </c>
      <c r="J575" s="17">
        <v>0</v>
      </c>
      <c r="K575" s="17">
        <v>58</v>
      </c>
      <c r="L575" s="17">
        <v>0</v>
      </c>
      <c r="M575" s="17">
        <v>0</v>
      </c>
      <c r="N575" s="17">
        <v>0</v>
      </c>
      <c r="O575" s="17">
        <v>0</v>
      </c>
      <c r="P575" s="23">
        <v>692</v>
      </c>
      <c r="Q575" s="23">
        <v>750</v>
      </c>
      <c r="R575" s="23">
        <v>750</v>
      </c>
      <c r="S575" s="17" t="s">
        <v>20</v>
      </c>
      <c r="T575" s="17" t="str">
        <f>IF(ISERROR(VLOOKUP(B:B,'Shared Sites 2-18'!$A$2:$P$98,3,FALSE)),"",VLOOKUP(B:B,'Shared Sites 2-18'!$A$2:$P$98,3,FALSE))</f>
        <v/>
      </c>
      <c r="U575" s="17" t="str">
        <f>IF(ISERROR(VLOOKUP(B:B,'Shared Sites 2-18'!$A$2:$P$98,4,FALSE)),"",VLOOKUP(B:B,'Shared Sites 2-18'!$A$2:$P$98,4,FALSE))</f>
        <v/>
      </c>
      <c r="V575" s="17" t="str">
        <f>IF(ISERROR(VLOOKUP(B:B,'Shared Sites 2-18'!$A$2:$P$98,5,FALSE)),"",VLOOKUP(B:B,'Shared Sites 2-18'!$A$2:$P$98,5,FALSE))</f>
        <v/>
      </c>
      <c r="W575" s="17" t="str">
        <f>IF(ISERROR(VLOOKUP(B:B,'Shared Sites 2-18'!$A$2:$P$98,15,FALSE)),"",VLOOKUP(B:B,'Shared Sites 2-18'!$A$2:$P$98,15,FALSE))</f>
        <v/>
      </c>
      <c r="Y575" s="17" t="str">
        <f t="shared" si="17"/>
        <v>9654</v>
      </c>
      <c r="Z575" s="17">
        <v>9654</v>
      </c>
      <c r="AA575" s="402"/>
      <c r="AB575" s="420"/>
    </row>
    <row r="576" spans="1:28" ht="14.65" customHeight="1" x14ac:dyDescent="0.25">
      <c r="A576" s="16">
        <v>8102</v>
      </c>
      <c r="B576" s="16" t="s">
        <v>950</v>
      </c>
      <c r="C576" s="16" t="s">
        <v>951</v>
      </c>
      <c r="D576" s="16" t="s">
        <v>74</v>
      </c>
      <c r="E576" s="16" t="s">
        <v>50</v>
      </c>
      <c r="F576" s="17" t="s">
        <v>46</v>
      </c>
      <c r="G576" s="17" t="s">
        <v>46</v>
      </c>
      <c r="H576" s="17" t="s">
        <v>47</v>
      </c>
      <c r="I576" s="17" t="s">
        <v>47</v>
      </c>
      <c r="J576" s="17">
        <v>0</v>
      </c>
      <c r="K576" s="17">
        <v>61</v>
      </c>
      <c r="L576" s="17">
        <v>0</v>
      </c>
      <c r="M576" s="17">
        <v>0</v>
      </c>
      <c r="N576" s="17">
        <v>0</v>
      </c>
      <c r="O576" s="17">
        <v>0</v>
      </c>
      <c r="P576" s="23">
        <v>589</v>
      </c>
      <c r="Q576" s="23">
        <v>650</v>
      </c>
      <c r="R576" s="23">
        <v>650</v>
      </c>
      <c r="S576" s="17" t="s">
        <v>20</v>
      </c>
      <c r="T576" s="17" t="str">
        <f>IF(ISERROR(VLOOKUP(B:B,'Shared Sites 2-18'!$A$2:$P$98,3,FALSE)),"",VLOOKUP(B:B,'Shared Sites 2-18'!$A$2:$P$98,3,FALSE))</f>
        <v/>
      </c>
      <c r="U576" s="17" t="str">
        <f>IF(ISERROR(VLOOKUP(B:B,'Shared Sites 2-18'!$A$2:$P$98,4,FALSE)),"",VLOOKUP(B:B,'Shared Sites 2-18'!$A$2:$P$98,4,FALSE))</f>
        <v/>
      </c>
      <c r="V576" s="17" t="str">
        <f>IF(ISERROR(VLOOKUP(B:B,'Shared Sites 2-18'!$A$2:$P$98,5,FALSE)),"",VLOOKUP(B:B,'Shared Sites 2-18'!$A$2:$P$98,5,FALSE))</f>
        <v/>
      </c>
      <c r="W576" s="17" t="str">
        <f>IF(ISERROR(VLOOKUP(B:B,'Shared Sites 2-18'!$A$2:$P$98,15,FALSE)),"",VLOOKUP(B:B,'Shared Sites 2-18'!$A$2:$P$98,15,FALSE))</f>
        <v/>
      </c>
      <c r="Y576" s="17" t="str">
        <f t="shared" si="17"/>
        <v>9654</v>
      </c>
      <c r="Z576" s="17">
        <v>9654</v>
      </c>
      <c r="AA576" s="402"/>
      <c r="AB576" s="420"/>
    </row>
    <row r="577" spans="1:28" ht="14.65" customHeight="1" x14ac:dyDescent="0.25">
      <c r="A577" s="16">
        <v>8103</v>
      </c>
      <c r="B577" s="16" t="s">
        <v>952</v>
      </c>
      <c r="C577" s="16" t="s">
        <v>953</v>
      </c>
      <c r="D577" s="16" t="s">
        <v>74</v>
      </c>
      <c r="E577" s="16" t="s">
        <v>50</v>
      </c>
      <c r="F577" s="17" t="s">
        <v>46</v>
      </c>
      <c r="G577" s="17" t="s">
        <v>46</v>
      </c>
      <c r="H577" s="17" t="s">
        <v>48</v>
      </c>
      <c r="I577" s="17" t="s">
        <v>48</v>
      </c>
      <c r="J577" s="17">
        <v>0</v>
      </c>
      <c r="K577" s="17">
        <v>21</v>
      </c>
      <c r="L577" s="17">
        <v>0</v>
      </c>
      <c r="M577" s="17">
        <v>0</v>
      </c>
      <c r="N577" s="17">
        <v>0</v>
      </c>
      <c r="O577" s="17">
        <v>0</v>
      </c>
      <c r="P577" s="23">
        <v>470</v>
      </c>
      <c r="Q577" s="23">
        <v>491</v>
      </c>
      <c r="R577" s="23">
        <v>491</v>
      </c>
      <c r="S577" s="17" t="s">
        <v>20</v>
      </c>
      <c r="T577" s="17" t="str">
        <f>IF(ISERROR(VLOOKUP(B:B,'Shared Sites 2-18'!$A$2:$P$98,3,FALSE)),"",VLOOKUP(B:B,'Shared Sites 2-18'!$A$2:$P$98,3,FALSE))</f>
        <v/>
      </c>
      <c r="U577" s="17" t="str">
        <f>IF(ISERROR(VLOOKUP(B:B,'Shared Sites 2-18'!$A$2:$P$98,4,FALSE)),"",VLOOKUP(B:B,'Shared Sites 2-18'!$A$2:$P$98,4,FALSE))</f>
        <v/>
      </c>
      <c r="V577" s="17" t="str">
        <f>IF(ISERROR(VLOOKUP(B:B,'Shared Sites 2-18'!$A$2:$P$98,5,FALSE)),"",VLOOKUP(B:B,'Shared Sites 2-18'!$A$2:$P$98,5,FALSE))</f>
        <v/>
      </c>
      <c r="W577" s="17" t="str">
        <f>IF(ISERROR(VLOOKUP(B:B,'Shared Sites 2-18'!$A$2:$P$98,15,FALSE)),"",VLOOKUP(B:B,'Shared Sites 2-18'!$A$2:$P$98,15,FALSE))</f>
        <v/>
      </c>
      <c r="Y577" s="17" t="str">
        <f t="shared" si="17"/>
        <v>9654</v>
      </c>
      <c r="Z577" s="17">
        <v>9654</v>
      </c>
      <c r="AA577" s="402"/>
      <c r="AB577" s="420"/>
    </row>
    <row r="578" spans="1:28" ht="14.65" customHeight="1" x14ac:dyDescent="0.25">
      <c r="A578" s="16">
        <v>8104</v>
      </c>
      <c r="B578" s="16" t="s">
        <v>954</v>
      </c>
      <c r="C578" s="16" t="s">
        <v>955</v>
      </c>
      <c r="D578" s="16" t="s">
        <v>74</v>
      </c>
      <c r="E578" s="16" t="s">
        <v>50</v>
      </c>
      <c r="F578" s="17" t="s">
        <v>46</v>
      </c>
      <c r="G578" s="17" t="s">
        <v>46</v>
      </c>
      <c r="H578" s="17" t="s">
        <v>48</v>
      </c>
      <c r="I578" s="17" t="s">
        <v>48</v>
      </c>
      <c r="J578" s="17">
        <v>0</v>
      </c>
      <c r="K578" s="17">
        <v>128</v>
      </c>
      <c r="L578" s="17">
        <v>0</v>
      </c>
      <c r="M578" s="17">
        <v>0</v>
      </c>
      <c r="N578" s="17">
        <v>0</v>
      </c>
      <c r="O578" s="17">
        <v>0</v>
      </c>
      <c r="P578" s="23">
        <v>1428</v>
      </c>
      <c r="Q578" s="23">
        <v>1556</v>
      </c>
      <c r="R578" s="23">
        <v>1556</v>
      </c>
      <c r="S578" s="17" t="s">
        <v>20</v>
      </c>
      <c r="T578" s="17" t="str">
        <f>IF(ISERROR(VLOOKUP(B:B,'Shared Sites 2-18'!$A$2:$P$98,3,FALSE)),"",VLOOKUP(B:B,'Shared Sites 2-18'!$A$2:$P$98,3,FALSE))</f>
        <v/>
      </c>
      <c r="U578" s="17" t="str">
        <f>IF(ISERROR(VLOOKUP(B:B,'Shared Sites 2-18'!$A$2:$P$98,4,FALSE)),"",VLOOKUP(B:B,'Shared Sites 2-18'!$A$2:$P$98,4,FALSE))</f>
        <v/>
      </c>
      <c r="V578" s="17" t="str">
        <f>IF(ISERROR(VLOOKUP(B:B,'Shared Sites 2-18'!$A$2:$P$98,5,FALSE)),"",VLOOKUP(B:B,'Shared Sites 2-18'!$A$2:$P$98,5,FALSE))</f>
        <v/>
      </c>
      <c r="W578" s="17" t="str">
        <f>IF(ISERROR(VLOOKUP(B:B,'Shared Sites 2-18'!$A$2:$P$98,15,FALSE)),"",VLOOKUP(B:B,'Shared Sites 2-18'!$A$2:$P$98,15,FALSE))</f>
        <v/>
      </c>
      <c r="Y578" s="17" t="str">
        <f t="shared" si="17"/>
        <v>9654</v>
      </c>
      <c r="Z578" s="17">
        <v>9654</v>
      </c>
      <c r="AA578" s="402"/>
      <c r="AB578" s="420"/>
    </row>
    <row r="579" spans="1:28" ht="14.65" customHeight="1" x14ac:dyDescent="0.25">
      <c r="A579" s="16">
        <v>8107</v>
      </c>
      <c r="B579" s="16" t="s">
        <v>956</v>
      </c>
      <c r="C579" s="16" t="s">
        <v>957</v>
      </c>
      <c r="D579" s="16" t="s">
        <v>74</v>
      </c>
      <c r="E579" s="16" t="s">
        <v>80</v>
      </c>
      <c r="F579" s="17" t="s">
        <v>46</v>
      </c>
      <c r="G579" s="17" t="s">
        <v>46</v>
      </c>
      <c r="H579" s="17" t="s">
        <v>47</v>
      </c>
      <c r="I579" s="17" t="s">
        <v>47</v>
      </c>
      <c r="J579" s="17">
        <v>0</v>
      </c>
      <c r="K579" s="17">
        <v>64</v>
      </c>
      <c r="L579" s="17">
        <v>0</v>
      </c>
      <c r="M579" s="17">
        <v>0</v>
      </c>
      <c r="N579" s="17">
        <v>0</v>
      </c>
      <c r="O579" s="17">
        <v>0</v>
      </c>
      <c r="P579" s="23">
        <v>1748</v>
      </c>
      <c r="Q579" s="23">
        <v>1812</v>
      </c>
      <c r="R579" s="23">
        <v>1812</v>
      </c>
      <c r="S579" s="17" t="s">
        <v>20</v>
      </c>
      <c r="T579" s="17" t="str">
        <f>IF(ISERROR(VLOOKUP(B:B,'Shared Sites 2-18'!$A$2:$P$98,3,FALSE)),"",VLOOKUP(B:B,'Shared Sites 2-18'!$A$2:$P$98,3,FALSE))</f>
        <v/>
      </c>
      <c r="U579" s="17" t="str">
        <f>IF(ISERROR(VLOOKUP(B:B,'Shared Sites 2-18'!$A$2:$P$98,4,FALSE)),"",VLOOKUP(B:B,'Shared Sites 2-18'!$A$2:$P$98,4,FALSE))</f>
        <v/>
      </c>
      <c r="V579" s="17" t="str">
        <f>IF(ISERROR(VLOOKUP(B:B,'Shared Sites 2-18'!$A$2:$P$98,5,FALSE)),"",VLOOKUP(B:B,'Shared Sites 2-18'!$A$2:$P$98,5,FALSE))</f>
        <v/>
      </c>
      <c r="W579" s="17" t="str">
        <f>IF(ISERROR(VLOOKUP(B:B,'Shared Sites 2-18'!$A$2:$P$98,15,FALSE)),"",VLOOKUP(B:B,'Shared Sites 2-18'!$A$2:$P$98,15,FALSE))</f>
        <v/>
      </c>
      <c r="Y579" s="17" t="str">
        <f t="shared" si="17"/>
        <v>9654</v>
      </c>
      <c r="Z579" s="17">
        <v>9654</v>
      </c>
      <c r="AA579" s="402"/>
      <c r="AB579" s="420"/>
    </row>
    <row r="580" spans="1:28" ht="14.65" customHeight="1" x14ac:dyDescent="0.25">
      <c r="A580" s="16">
        <v>8110</v>
      </c>
      <c r="B580" s="16" t="s">
        <v>958</v>
      </c>
      <c r="C580" s="16" t="s">
        <v>959</v>
      </c>
      <c r="D580" s="16" t="s">
        <v>74</v>
      </c>
      <c r="E580" s="16" t="s">
        <v>50</v>
      </c>
      <c r="F580" s="17" t="s">
        <v>46</v>
      </c>
      <c r="G580" s="17" t="s">
        <v>46</v>
      </c>
      <c r="H580" s="17" t="s">
        <v>48</v>
      </c>
      <c r="I580" s="17" t="s">
        <v>48</v>
      </c>
      <c r="J580" s="17">
        <v>0</v>
      </c>
      <c r="K580" s="17">
        <v>42</v>
      </c>
      <c r="L580" s="17">
        <v>0</v>
      </c>
      <c r="M580" s="17">
        <v>0</v>
      </c>
      <c r="N580" s="17">
        <v>0</v>
      </c>
      <c r="O580" s="17">
        <v>0</v>
      </c>
      <c r="P580" s="23">
        <v>1692</v>
      </c>
      <c r="Q580" s="23">
        <v>1734</v>
      </c>
      <c r="R580" s="23">
        <v>1734</v>
      </c>
      <c r="S580" s="17" t="s">
        <v>20</v>
      </c>
      <c r="T580" s="17" t="str">
        <f>IF(ISERROR(VLOOKUP(B:B,'Shared Sites 2-18'!$A$2:$P$98,3,FALSE)),"",VLOOKUP(B:B,'Shared Sites 2-18'!$A$2:$P$98,3,FALSE))</f>
        <v/>
      </c>
      <c r="U580" s="17" t="str">
        <f>IF(ISERROR(VLOOKUP(B:B,'Shared Sites 2-18'!$A$2:$P$98,4,FALSE)),"",VLOOKUP(B:B,'Shared Sites 2-18'!$A$2:$P$98,4,FALSE))</f>
        <v/>
      </c>
      <c r="V580" s="17" t="str">
        <f>IF(ISERROR(VLOOKUP(B:B,'Shared Sites 2-18'!$A$2:$P$98,5,FALSE)),"",VLOOKUP(B:B,'Shared Sites 2-18'!$A$2:$P$98,5,FALSE))</f>
        <v/>
      </c>
      <c r="W580" s="17" t="str">
        <f>IF(ISERROR(VLOOKUP(B:B,'Shared Sites 2-18'!$A$2:$P$98,15,FALSE)),"",VLOOKUP(B:B,'Shared Sites 2-18'!$A$2:$P$98,15,FALSE))</f>
        <v/>
      </c>
      <c r="Y580" s="17" t="str">
        <f t="shared" si="17"/>
        <v>9654</v>
      </c>
      <c r="Z580" s="17">
        <v>9654</v>
      </c>
      <c r="AA580" s="402"/>
      <c r="AB580" s="420"/>
    </row>
    <row r="581" spans="1:28" ht="14.65" customHeight="1" x14ac:dyDescent="0.25">
      <c r="A581" s="16">
        <v>8112</v>
      </c>
      <c r="B581" s="16" t="s">
        <v>960</v>
      </c>
      <c r="C581" s="16" t="s">
        <v>961</v>
      </c>
      <c r="D581" s="16" t="s">
        <v>74</v>
      </c>
      <c r="E581" s="16" t="s">
        <v>50</v>
      </c>
      <c r="F581" s="17" t="s">
        <v>46</v>
      </c>
      <c r="G581" s="17" t="s">
        <v>46</v>
      </c>
      <c r="H581" s="17" t="s">
        <v>48</v>
      </c>
      <c r="I581" s="17" t="s">
        <v>48</v>
      </c>
      <c r="J581" s="17">
        <v>0</v>
      </c>
      <c r="K581" s="17">
        <v>80</v>
      </c>
      <c r="L581" s="17">
        <v>0</v>
      </c>
      <c r="M581" s="17">
        <v>0</v>
      </c>
      <c r="N581" s="17">
        <v>0</v>
      </c>
      <c r="O581" s="17">
        <v>0</v>
      </c>
      <c r="P581" s="23">
        <v>685</v>
      </c>
      <c r="Q581" s="23">
        <v>765</v>
      </c>
      <c r="R581" s="23">
        <v>765</v>
      </c>
      <c r="S581" s="17" t="s">
        <v>20</v>
      </c>
      <c r="T581" s="17">
        <f>IF(ISERROR(VLOOKUP(B:B,'Shared Sites 2-18'!$A$2:$P$98,3,FALSE)),"",VLOOKUP(B:B,'Shared Sites 2-18'!$A$2:$P$98,3,FALSE))</f>
        <v>25</v>
      </c>
      <c r="U581" s="17" t="str">
        <f>IF(ISERROR(VLOOKUP(B:B,'Shared Sites 2-18'!$A$2:$P$98,4,FALSE)),"",VLOOKUP(B:B,'Shared Sites 2-18'!$A$2:$P$98,4,FALSE))</f>
        <v>1811239</v>
      </c>
      <c r="V581" s="17" t="str">
        <f>IF(ISERROR(VLOOKUP(B:B,'Shared Sites 2-18'!$A$2:$P$98,5,FALSE)),"",VLOOKUP(B:B,'Shared Sites 2-18'!$A$2:$P$98,5,FALSE))</f>
        <v>Drew MS Campus</v>
      </c>
      <c r="W581" s="17">
        <f>IF(ISERROR(VLOOKUP(B:B,'Shared Sites 2-18'!$A$2:$P$98,15,FALSE)),"",VLOOKUP(B:B,'Shared Sites 2-18'!$A$2:$P$98,15,FALSE))</f>
        <v>0.81379999999999997</v>
      </c>
      <c r="X581" s="17">
        <v>12068</v>
      </c>
      <c r="Y581" s="17">
        <f>ROUND(W581*X581,0)</f>
        <v>9821</v>
      </c>
      <c r="Z581" s="17">
        <v>9821</v>
      </c>
      <c r="AA581" s="402"/>
      <c r="AB581" s="420"/>
    </row>
    <row r="582" spans="1:28" ht="14.65" customHeight="1" x14ac:dyDescent="0.25">
      <c r="A582" s="16">
        <v>8113</v>
      </c>
      <c r="B582" s="16" t="s">
        <v>962</v>
      </c>
      <c r="C582" s="16" t="s">
        <v>963</v>
      </c>
      <c r="D582" s="16" t="s">
        <v>74</v>
      </c>
      <c r="E582" s="16" t="s">
        <v>50</v>
      </c>
      <c r="F582" s="17" t="s">
        <v>46</v>
      </c>
      <c r="G582" s="17" t="s">
        <v>46</v>
      </c>
      <c r="H582" s="17" t="s">
        <v>48</v>
      </c>
      <c r="I582" s="17" t="s">
        <v>48</v>
      </c>
      <c r="J582" s="17">
        <v>0</v>
      </c>
      <c r="K582" s="17">
        <v>96</v>
      </c>
      <c r="L582" s="17">
        <v>0</v>
      </c>
      <c r="M582" s="17">
        <v>0</v>
      </c>
      <c r="N582" s="17">
        <v>0</v>
      </c>
      <c r="O582" s="17">
        <v>0</v>
      </c>
      <c r="P582" s="23">
        <v>1085</v>
      </c>
      <c r="Q582" s="23">
        <v>1181</v>
      </c>
      <c r="R582" s="23">
        <v>1181</v>
      </c>
      <c r="S582" s="17" t="s">
        <v>20</v>
      </c>
      <c r="T582" s="17" t="str">
        <f>IF(ISERROR(VLOOKUP(B:B,'Shared Sites 2-18'!$A$2:$P$98,3,FALSE)),"",VLOOKUP(B:B,'Shared Sites 2-18'!$A$2:$P$98,3,FALSE))</f>
        <v/>
      </c>
      <c r="U582" s="17" t="str">
        <f>IF(ISERROR(VLOOKUP(B:B,'Shared Sites 2-18'!$A$2:$P$98,4,FALSE)),"",VLOOKUP(B:B,'Shared Sites 2-18'!$A$2:$P$98,4,FALSE))</f>
        <v/>
      </c>
      <c r="V582" s="17" t="str">
        <f>IF(ISERROR(VLOOKUP(B:B,'Shared Sites 2-18'!$A$2:$P$98,5,FALSE)),"",VLOOKUP(B:B,'Shared Sites 2-18'!$A$2:$P$98,5,FALSE))</f>
        <v/>
      </c>
      <c r="W582" s="17" t="str">
        <f>IF(ISERROR(VLOOKUP(B:B,'Shared Sites 2-18'!$A$2:$P$98,15,FALSE)),"",VLOOKUP(B:B,'Shared Sites 2-18'!$A$2:$P$98,15,FALSE))</f>
        <v/>
      </c>
      <c r="Y582" s="17" t="str">
        <f t="shared" ref="Y582:Y592" si="18">IF(S582="Elem","6034",IF(S582="Middle","9654",IF(S582="Senior","12068","")))</f>
        <v>9654</v>
      </c>
      <c r="Z582" s="17">
        <v>9654</v>
      </c>
      <c r="AA582" s="402"/>
      <c r="AB582" s="420"/>
    </row>
    <row r="583" spans="1:28" ht="14.65" customHeight="1" x14ac:dyDescent="0.25">
      <c r="A583" s="16">
        <v>8116</v>
      </c>
      <c r="B583" s="16" t="s">
        <v>964</v>
      </c>
      <c r="C583" s="16" t="s">
        <v>965</v>
      </c>
      <c r="D583" s="16" t="s">
        <v>74</v>
      </c>
      <c r="E583" s="16" t="s">
        <v>50</v>
      </c>
      <c r="F583" s="17" t="s">
        <v>46</v>
      </c>
      <c r="G583" s="17" t="s">
        <v>46</v>
      </c>
      <c r="H583" s="17" t="s">
        <v>49</v>
      </c>
      <c r="I583" s="17" t="s">
        <v>49</v>
      </c>
      <c r="J583" s="17">
        <v>0</v>
      </c>
      <c r="K583" s="17">
        <v>85</v>
      </c>
      <c r="L583" s="17">
        <v>0</v>
      </c>
      <c r="M583" s="17">
        <v>0</v>
      </c>
      <c r="N583" s="17">
        <v>0</v>
      </c>
      <c r="O583" s="17">
        <v>0</v>
      </c>
      <c r="P583" s="23">
        <v>963</v>
      </c>
      <c r="Q583" s="23">
        <v>1048</v>
      </c>
      <c r="R583" s="23">
        <v>1048</v>
      </c>
      <c r="S583" s="17" t="s">
        <v>20</v>
      </c>
      <c r="T583" s="17" t="str">
        <f>IF(ISERROR(VLOOKUP(B:B,'Shared Sites 2-18'!$A$2:$P$98,3,FALSE)),"",VLOOKUP(B:B,'Shared Sites 2-18'!$A$2:$P$98,3,FALSE))</f>
        <v/>
      </c>
      <c r="U583" s="17" t="str">
        <f>IF(ISERROR(VLOOKUP(B:B,'Shared Sites 2-18'!$A$2:$P$98,4,FALSE)),"",VLOOKUP(B:B,'Shared Sites 2-18'!$A$2:$P$98,4,FALSE))</f>
        <v/>
      </c>
      <c r="V583" s="17" t="str">
        <f>IF(ISERROR(VLOOKUP(B:B,'Shared Sites 2-18'!$A$2:$P$98,5,FALSE)),"",VLOOKUP(B:B,'Shared Sites 2-18'!$A$2:$P$98,5,FALSE))</f>
        <v/>
      </c>
      <c r="W583" s="17" t="str">
        <f>IF(ISERROR(VLOOKUP(B:B,'Shared Sites 2-18'!$A$2:$P$98,15,FALSE)),"",VLOOKUP(B:B,'Shared Sites 2-18'!$A$2:$P$98,15,FALSE))</f>
        <v/>
      </c>
      <c r="Y583" s="17" t="str">
        <f t="shared" si="18"/>
        <v>9654</v>
      </c>
      <c r="Z583" s="17">
        <v>9654</v>
      </c>
      <c r="AA583" s="402"/>
      <c r="AB583" s="420"/>
    </row>
    <row r="584" spans="1:28" ht="14.65" customHeight="1" x14ac:dyDescent="0.25">
      <c r="A584" s="16">
        <v>8117</v>
      </c>
      <c r="B584" s="16" t="s">
        <v>966</v>
      </c>
      <c r="C584" s="16" t="s">
        <v>967</v>
      </c>
      <c r="D584" s="16" t="s">
        <v>74</v>
      </c>
      <c r="E584" s="16" t="s">
        <v>50</v>
      </c>
      <c r="F584" s="17" t="s">
        <v>46</v>
      </c>
      <c r="G584" s="17" t="s">
        <v>46</v>
      </c>
      <c r="H584" s="17" t="s">
        <v>49</v>
      </c>
      <c r="I584" s="17" t="s">
        <v>49</v>
      </c>
      <c r="J584" s="17">
        <v>0</v>
      </c>
      <c r="K584" s="17">
        <v>95</v>
      </c>
      <c r="L584" s="17">
        <v>0</v>
      </c>
      <c r="M584" s="17">
        <v>0</v>
      </c>
      <c r="N584" s="17">
        <v>0</v>
      </c>
      <c r="O584" s="17">
        <v>0</v>
      </c>
      <c r="P584" s="23">
        <v>1037</v>
      </c>
      <c r="Q584" s="23">
        <v>1132</v>
      </c>
      <c r="R584" s="23">
        <v>1132</v>
      </c>
      <c r="S584" s="17" t="s">
        <v>20</v>
      </c>
      <c r="T584" s="17" t="str">
        <f>IF(ISERROR(VLOOKUP(B:B,'Shared Sites 2-18'!$A$2:$P$98,3,FALSE)),"",VLOOKUP(B:B,'Shared Sites 2-18'!$A$2:$P$98,3,FALSE))</f>
        <v/>
      </c>
      <c r="U584" s="17" t="str">
        <f>IF(ISERROR(VLOOKUP(B:B,'Shared Sites 2-18'!$A$2:$P$98,4,FALSE)),"",VLOOKUP(B:B,'Shared Sites 2-18'!$A$2:$P$98,4,FALSE))</f>
        <v/>
      </c>
      <c r="V584" s="17" t="str">
        <f>IF(ISERROR(VLOOKUP(B:B,'Shared Sites 2-18'!$A$2:$P$98,5,FALSE)),"",VLOOKUP(B:B,'Shared Sites 2-18'!$A$2:$P$98,5,FALSE))</f>
        <v/>
      </c>
      <c r="W584" s="17" t="str">
        <f>IF(ISERROR(VLOOKUP(B:B,'Shared Sites 2-18'!$A$2:$P$98,15,FALSE)),"",VLOOKUP(B:B,'Shared Sites 2-18'!$A$2:$P$98,15,FALSE))</f>
        <v/>
      </c>
      <c r="Y584" s="17" t="str">
        <f t="shared" si="18"/>
        <v>9654</v>
      </c>
      <c r="Z584" s="17">
        <v>9654</v>
      </c>
      <c r="AA584" s="402"/>
      <c r="AB584" s="420"/>
    </row>
    <row r="585" spans="1:28" ht="14.65" customHeight="1" x14ac:dyDescent="0.25">
      <c r="A585" s="16">
        <v>8118</v>
      </c>
      <c r="B585" s="16" t="s">
        <v>968</v>
      </c>
      <c r="C585" s="16" t="s">
        <v>969</v>
      </c>
      <c r="D585" s="16" t="s">
        <v>74</v>
      </c>
      <c r="E585" s="16" t="s">
        <v>50</v>
      </c>
      <c r="F585" s="17" t="s">
        <v>46</v>
      </c>
      <c r="G585" s="17" t="s">
        <v>46</v>
      </c>
      <c r="H585" s="17" t="s">
        <v>52</v>
      </c>
      <c r="I585" s="17" t="s">
        <v>52</v>
      </c>
      <c r="J585" s="17">
        <v>0</v>
      </c>
      <c r="K585" s="17">
        <v>83</v>
      </c>
      <c r="L585" s="17">
        <v>0</v>
      </c>
      <c r="M585" s="17">
        <v>0</v>
      </c>
      <c r="N585" s="17">
        <v>0</v>
      </c>
      <c r="O585" s="17">
        <v>0</v>
      </c>
      <c r="P585" s="23">
        <v>1058</v>
      </c>
      <c r="Q585" s="23">
        <v>1141</v>
      </c>
      <c r="R585" s="23">
        <v>1141</v>
      </c>
      <c r="S585" s="17" t="s">
        <v>20</v>
      </c>
      <c r="T585" s="17" t="str">
        <f>IF(ISERROR(VLOOKUP(B:B,'Shared Sites 2-18'!$A$2:$P$98,3,FALSE)),"",VLOOKUP(B:B,'Shared Sites 2-18'!$A$2:$P$98,3,FALSE))</f>
        <v/>
      </c>
      <c r="U585" s="17" t="str">
        <f>IF(ISERROR(VLOOKUP(B:B,'Shared Sites 2-18'!$A$2:$P$98,4,FALSE)),"",VLOOKUP(B:B,'Shared Sites 2-18'!$A$2:$P$98,4,FALSE))</f>
        <v/>
      </c>
      <c r="V585" s="17" t="str">
        <f>IF(ISERROR(VLOOKUP(B:B,'Shared Sites 2-18'!$A$2:$P$98,5,FALSE)),"",VLOOKUP(B:B,'Shared Sites 2-18'!$A$2:$P$98,5,FALSE))</f>
        <v/>
      </c>
      <c r="W585" s="17" t="str">
        <f>IF(ISERROR(VLOOKUP(B:B,'Shared Sites 2-18'!$A$2:$P$98,15,FALSE)),"",VLOOKUP(B:B,'Shared Sites 2-18'!$A$2:$P$98,15,FALSE))</f>
        <v/>
      </c>
      <c r="Y585" s="17" t="str">
        <f t="shared" si="18"/>
        <v>9654</v>
      </c>
      <c r="Z585" s="17">
        <v>9654</v>
      </c>
      <c r="AA585" s="402"/>
      <c r="AB585" s="420"/>
    </row>
    <row r="586" spans="1:28" ht="14.65" customHeight="1" x14ac:dyDescent="0.25">
      <c r="A586" s="16">
        <v>8123</v>
      </c>
      <c r="B586" s="16" t="s">
        <v>970</v>
      </c>
      <c r="C586" s="16" t="s">
        <v>1664</v>
      </c>
      <c r="D586" s="16" t="s">
        <v>74</v>
      </c>
      <c r="E586" s="16" t="s">
        <v>80</v>
      </c>
      <c r="F586" s="17" t="s">
        <v>102</v>
      </c>
      <c r="G586" s="17" t="s">
        <v>46</v>
      </c>
      <c r="H586" s="17" t="s">
        <v>51</v>
      </c>
      <c r="I586" s="17" t="s">
        <v>51</v>
      </c>
      <c r="J586" s="17">
        <v>0</v>
      </c>
      <c r="K586" s="17">
        <v>51</v>
      </c>
      <c r="L586" s="17">
        <v>0</v>
      </c>
      <c r="M586" s="17">
        <v>0</v>
      </c>
      <c r="N586" s="17">
        <v>0</v>
      </c>
      <c r="O586" s="17">
        <v>0</v>
      </c>
      <c r="P586" s="23">
        <v>546</v>
      </c>
      <c r="Q586" s="23">
        <v>597</v>
      </c>
      <c r="R586" s="23">
        <v>597</v>
      </c>
      <c r="S586" s="17" t="s">
        <v>20</v>
      </c>
      <c r="T586" s="17" t="str">
        <f>IF(ISERROR(VLOOKUP(B:B,'Shared Sites 2-18'!$A$2:$P$98,3,FALSE)),"",VLOOKUP(B:B,'Shared Sites 2-18'!$A$2:$P$98,3,FALSE))</f>
        <v/>
      </c>
      <c r="U586" s="17" t="str">
        <f>IF(ISERROR(VLOOKUP(B:B,'Shared Sites 2-18'!$A$2:$P$98,4,FALSE)),"",VLOOKUP(B:B,'Shared Sites 2-18'!$A$2:$P$98,4,FALSE))</f>
        <v/>
      </c>
      <c r="V586" s="17" t="str">
        <f>IF(ISERROR(VLOOKUP(B:B,'Shared Sites 2-18'!$A$2:$P$98,5,FALSE)),"",VLOOKUP(B:B,'Shared Sites 2-18'!$A$2:$P$98,5,FALSE))</f>
        <v/>
      </c>
      <c r="W586" s="17" t="str">
        <f>IF(ISERROR(VLOOKUP(B:B,'Shared Sites 2-18'!$A$2:$P$98,15,FALSE)),"",VLOOKUP(B:B,'Shared Sites 2-18'!$A$2:$P$98,15,FALSE))</f>
        <v/>
      </c>
      <c r="Y586" s="17" t="str">
        <f t="shared" si="18"/>
        <v>9654</v>
      </c>
      <c r="Z586" s="17">
        <v>9654</v>
      </c>
      <c r="AA586" s="402"/>
      <c r="AB586" s="420"/>
    </row>
    <row r="587" spans="1:28" ht="14.65" customHeight="1" x14ac:dyDescent="0.25">
      <c r="A587" s="16">
        <v>8127</v>
      </c>
      <c r="B587" s="16" t="s">
        <v>971</v>
      </c>
      <c r="C587" s="16" t="s">
        <v>972</v>
      </c>
      <c r="D587" s="16" t="s">
        <v>74</v>
      </c>
      <c r="E587" s="16" t="s">
        <v>50</v>
      </c>
      <c r="F587" s="17" t="s">
        <v>46</v>
      </c>
      <c r="G587" s="17" t="s">
        <v>46</v>
      </c>
      <c r="H587" s="17" t="s">
        <v>48</v>
      </c>
      <c r="I587" s="17" t="s">
        <v>48</v>
      </c>
      <c r="J587" s="17">
        <v>0</v>
      </c>
      <c r="K587" s="17">
        <v>79</v>
      </c>
      <c r="L587" s="17">
        <v>0</v>
      </c>
      <c r="M587" s="17">
        <v>0</v>
      </c>
      <c r="N587" s="17">
        <v>0</v>
      </c>
      <c r="O587" s="17">
        <v>0</v>
      </c>
      <c r="P587" s="23">
        <v>1242</v>
      </c>
      <c r="Q587" s="23">
        <v>1321</v>
      </c>
      <c r="R587" s="23">
        <v>1321</v>
      </c>
      <c r="S587" s="17" t="s">
        <v>20</v>
      </c>
      <c r="T587" s="17" t="str">
        <f>IF(ISERROR(VLOOKUP(B:B,'Shared Sites 2-18'!$A$2:$P$98,3,FALSE)),"",VLOOKUP(B:B,'Shared Sites 2-18'!$A$2:$P$98,3,FALSE))</f>
        <v/>
      </c>
      <c r="U587" s="17" t="str">
        <f>IF(ISERROR(VLOOKUP(B:B,'Shared Sites 2-18'!$A$2:$P$98,4,FALSE)),"",VLOOKUP(B:B,'Shared Sites 2-18'!$A$2:$P$98,4,FALSE))</f>
        <v/>
      </c>
      <c r="V587" s="17" t="str">
        <f>IF(ISERROR(VLOOKUP(B:B,'Shared Sites 2-18'!$A$2:$P$98,5,FALSE)),"",VLOOKUP(B:B,'Shared Sites 2-18'!$A$2:$P$98,5,FALSE))</f>
        <v/>
      </c>
      <c r="W587" s="17" t="str">
        <f>IF(ISERROR(VLOOKUP(B:B,'Shared Sites 2-18'!$A$2:$P$98,15,FALSE)),"",VLOOKUP(B:B,'Shared Sites 2-18'!$A$2:$P$98,15,FALSE))</f>
        <v/>
      </c>
      <c r="Y587" s="17" t="str">
        <f t="shared" si="18"/>
        <v>9654</v>
      </c>
      <c r="Z587" s="17">
        <v>9654</v>
      </c>
      <c r="AA587" s="402"/>
      <c r="AB587" s="420"/>
    </row>
    <row r="588" spans="1:28" ht="14.65" customHeight="1" x14ac:dyDescent="0.25">
      <c r="A588" s="16">
        <v>8132</v>
      </c>
      <c r="B588" s="16" t="s">
        <v>973</v>
      </c>
      <c r="C588" s="16" t="s">
        <v>974</v>
      </c>
      <c r="D588" s="16" t="s">
        <v>101</v>
      </c>
      <c r="E588" s="16" t="s">
        <v>50</v>
      </c>
      <c r="F588" s="17" t="s">
        <v>46</v>
      </c>
      <c r="G588" s="17" t="s">
        <v>102</v>
      </c>
      <c r="H588" s="17" t="s">
        <v>6</v>
      </c>
      <c r="I588" s="17" t="s">
        <v>6</v>
      </c>
      <c r="J588" s="17">
        <v>0</v>
      </c>
      <c r="K588" s="17">
        <v>52</v>
      </c>
      <c r="L588" s="17">
        <v>0</v>
      </c>
      <c r="M588" s="17">
        <v>0</v>
      </c>
      <c r="N588" s="17">
        <v>0</v>
      </c>
      <c r="O588" s="17">
        <v>0</v>
      </c>
      <c r="P588" s="23">
        <v>1778</v>
      </c>
      <c r="Q588" s="23">
        <v>1830</v>
      </c>
      <c r="R588" s="23">
        <v>1830</v>
      </c>
      <c r="S588" s="17" t="s">
        <v>21</v>
      </c>
      <c r="T588" s="17" t="str">
        <f>IF(ISERROR(VLOOKUP(B:B,'Shared Sites 2-18'!$A$2:$P$98,3,FALSE)),"",VLOOKUP(B:B,'Shared Sites 2-18'!$A$2:$P$98,3,FALSE))</f>
        <v/>
      </c>
      <c r="U588" s="17" t="str">
        <f>IF(ISERROR(VLOOKUP(B:B,'Shared Sites 2-18'!$A$2:$P$98,4,FALSE)),"",VLOOKUP(B:B,'Shared Sites 2-18'!$A$2:$P$98,4,FALSE))</f>
        <v/>
      </c>
      <c r="V588" s="17" t="str">
        <f>IF(ISERROR(VLOOKUP(B:B,'Shared Sites 2-18'!$A$2:$P$98,5,FALSE)),"",VLOOKUP(B:B,'Shared Sites 2-18'!$A$2:$P$98,5,FALSE))</f>
        <v/>
      </c>
      <c r="W588" s="17" t="str">
        <f>IF(ISERROR(VLOOKUP(B:B,'Shared Sites 2-18'!$A$2:$P$98,15,FALSE)),"",VLOOKUP(B:B,'Shared Sites 2-18'!$A$2:$P$98,15,FALSE))</f>
        <v/>
      </c>
      <c r="Y588" s="17" t="str">
        <f t="shared" si="18"/>
        <v>12068</v>
      </c>
      <c r="Z588" s="17">
        <v>12068</v>
      </c>
      <c r="AA588" s="402"/>
      <c r="AB588" s="420"/>
    </row>
    <row r="589" spans="1:28" ht="14.65" customHeight="1" x14ac:dyDescent="0.25">
      <c r="A589" s="16">
        <v>8137</v>
      </c>
      <c r="B589" s="16" t="s">
        <v>975</v>
      </c>
      <c r="C589" s="16" t="s">
        <v>976</v>
      </c>
      <c r="D589" s="16" t="s">
        <v>74</v>
      </c>
      <c r="E589" s="16" t="s">
        <v>80</v>
      </c>
      <c r="F589" s="17" t="s">
        <v>46</v>
      </c>
      <c r="G589" s="17" t="s">
        <v>46</v>
      </c>
      <c r="H589" s="17" t="s">
        <v>47</v>
      </c>
      <c r="I589" s="17" t="s">
        <v>47</v>
      </c>
      <c r="J589" s="17">
        <v>0</v>
      </c>
      <c r="K589" s="17">
        <v>41</v>
      </c>
      <c r="L589" s="17">
        <v>0</v>
      </c>
      <c r="M589" s="17">
        <v>0</v>
      </c>
      <c r="N589" s="17">
        <v>0</v>
      </c>
      <c r="O589" s="17">
        <v>0</v>
      </c>
      <c r="P589" s="23">
        <v>1564</v>
      </c>
      <c r="Q589" s="23">
        <v>1605</v>
      </c>
      <c r="R589" s="23">
        <v>1605</v>
      </c>
      <c r="S589" s="17" t="s">
        <v>20</v>
      </c>
      <c r="T589" s="17" t="str">
        <f>IF(ISERROR(VLOOKUP(B:B,'Shared Sites 2-18'!$A$2:$P$98,3,FALSE)),"",VLOOKUP(B:B,'Shared Sites 2-18'!$A$2:$P$98,3,FALSE))</f>
        <v/>
      </c>
      <c r="U589" s="17" t="str">
        <f>IF(ISERROR(VLOOKUP(B:B,'Shared Sites 2-18'!$A$2:$P$98,4,FALSE)),"",VLOOKUP(B:B,'Shared Sites 2-18'!$A$2:$P$98,4,FALSE))</f>
        <v/>
      </c>
      <c r="V589" s="17" t="str">
        <f>IF(ISERROR(VLOOKUP(B:B,'Shared Sites 2-18'!$A$2:$P$98,5,FALSE)),"",VLOOKUP(B:B,'Shared Sites 2-18'!$A$2:$P$98,5,FALSE))</f>
        <v/>
      </c>
      <c r="W589" s="17" t="str">
        <f>IF(ISERROR(VLOOKUP(B:B,'Shared Sites 2-18'!$A$2:$P$98,15,FALSE)),"",VLOOKUP(B:B,'Shared Sites 2-18'!$A$2:$P$98,15,FALSE))</f>
        <v/>
      </c>
      <c r="Y589" s="17" t="str">
        <f t="shared" si="18"/>
        <v>9654</v>
      </c>
      <c r="Z589" s="17">
        <v>9654</v>
      </c>
      <c r="AA589" s="402"/>
      <c r="AB589" s="420"/>
    </row>
    <row r="590" spans="1:28" ht="14.65" customHeight="1" x14ac:dyDescent="0.25">
      <c r="A590" s="16">
        <v>8142</v>
      </c>
      <c r="B590" s="16" t="s">
        <v>977</v>
      </c>
      <c r="C590" s="16" t="s">
        <v>978</v>
      </c>
      <c r="D590" s="16" t="s">
        <v>101</v>
      </c>
      <c r="E590" s="16" t="s">
        <v>50</v>
      </c>
      <c r="F590" s="17" t="s">
        <v>46</v>
      </c>
      <c r="G590" s="17" t="s">
        <v>102</v>
      </c>
      <c r="H590" s="17" t="s">
        <v>49</v>
      </c>
      <c r="I590" s="17" t="s">
        <v>49</v>
      </c>
      <c r="J590" s="17">
        <v>0</v>
      </c>
      <c r="K590" s="17">
        <v>41</v>
      </c>
      <c r="L590" s="17">
        <v>44</v>
      </c>
      <c r="M590" s="17">
        <v>0</v>
      </c>
      <c r="N590" s="17">
        <v>0</v>
      </c>
      <c r="O590" s="17">
        <v>0</v>
      </c>
      <c r="P590" s="23">
        <v>1414</v>
      </c>
      <c r="Q590" s="23">
        <v>1499</v>
      </c>
      <c r="R590" s="23">
        <v>1499</v>
      </c>
      <c r="S590" s="17" t="s">
        <v>21</v>
      </c>
      <c r="T590" s="17" t="str">
        <f>IF(ISERROR(VLOOKUP(B:B,'Shared Sites 2-18'!$A$2:$P$98,3,FALSE)),"",VLOOKUP(B:B,'Shared Sites 2-18'!$A$2:$P$98,3,FALSE))</f>
        <v/>
      </c>
      <c r="U590" s="17" t="str">
        <f>IF(ISERROR(VLOOKUP(B:B,'Shared Sites 2-18'!$A$2:$P$98,4,FALSE)),"",VLOOKUP(B:B,'Shared Sites 2-18'!$A$2:$P$98,4,FALSE))</f>
        <v/>
      </c>
      <c r="V590" s="17" t="str">
        <f>IF(ISERROR(VLOOKUP(B:B,'Shared Sites 2-18'!$A$2:$P$98,5,FALSE)),"",VLOOKUP(B:B,'Shared Sites 2-18'!$A$2:$P$98,5,FALSE))</f>
        <v/>
      </c>
      <c r="W590" s="17" t="str">
        <f>IF(ISERROR(VLOOKUP(B:B,'Shared Sites 2-18'!$A$2:$P$98,15,FALSE)),"",VLOOKUP(B:B,'Shared Sites 2-18'!$A$2:$P$98,15,FALSE))</f>
        <v/>
      </c>
      <c r="Y590" s="17" t="str">
        <f t="shared" si="18"/>
        <v>12068</v>
      </c>
      <c r="Z590" s="17">
        <v>12068</v>
      </c>
      <c r="AA590" s="402"/>
      <c r="AB590" s="420"/>
    </row>
    <row r="591" spans="1:28" ht="14.65" customHeight="1" x14ac:dyDescent="0.25">
      <c r="A591" s="16">
        <v>8151</v>
      </c>
      <c r="B591" s="16" t="s">
        <v>979</v>
      </c>
      <c r="C591" s="16" t="s">
        <v>980</v>
      </c>
      <c r="D591" s="16" t="s">
        <v>74</v>
      </c>
      <c r="E591" s="16" t="s">
        <v>50</v>
      </c>
      <c r="F591" s="17" t="s">
        <v>46</v>
      </c>
      <c r="G591" s="17" t="s">
        <v>46</v>
      </c>
      <c r="H591" s="17" t="s">
        <v>52</v>
      </c>
      <c r="I591" s="17" t="s">
        <v>52</v>
      </c>
      <c r="J591" s="17">
        <v>0</v>
      </c>
      <c r="K591" s="17">
        <v>118</v>
      </c>
      <c r="L591" s="17">
        <v>0</v>
      </c>
      <c r="M591" s="17">
        <v>0</v>
      </c>
      <c r="N591" s="17">
        <v>0</v>
      </c>
      <c r="O591" s="17">
        <v>0</v>
      </c>
      <c r="P591" s="23">
        <v>1427</v>
      </c>
      <c r="Q591" s="23">
        <v>1545</v>
      </c>
      <c r="R591" s="23">
        <v>1545</v>
      </c>
      <c r="S591" s="17" t="s">
        <v>20</v>
      </c>
      <c r="T591" s="17" t="str">
        <f>IF(ISERROR(VLOOKUP(B:B,'Shared Sites 2-18'!$A$2:$P$98,3,FALSE)),"",VLOOKUP(B:B,'Shared Sites 2-18'!$A$2:$P$98,3,FALSE))</f>
        <v/>
      </c>
      <c r="U591" s="17" t="str">
        <f>IF(ISERROR(VLOOKUP(B:B,'Shared Sites 2-18'!$A$2:$P$98,4,FALSE)),"",VLOOKUP(B:B,'Shared Sites 2-18'!$A$2:$P$98,4,FALSE))</f>
        <v/>
      </c>
      <c r="V591" s="17" t="str">
        <f>IF(ISERROR(VLOOKUP(B:B,'Shared Sites 2-18'!$A$2:$P$98,5,FALSE)),"",VLOOKUP(B:B,'Shared Sites 2-18'!$A$2:$P$98,5,FALSE))</f>
        <v/>
      </c>
      <c r="W591" s="17" t="str">
        <f>IF(ISERROR(VLOOKUP(B:B,'Shared Sites 2-18'!$A$2:$P$98,15,FALSE)),"",VLOOKUP(B:B,'Shared Sites 2-18'!$A$2:$P$98,15,FALSE))</f>
        <v/>
      </c>
      <c r="Y591" s="17" t="str">
        <f t="shared" si="18"/>
        <v>9654</v>
      </c>
      <c r="Z591" s="17">
        <v>9654</v>
      </c>
      <c r="AA591" s="402"/>
      <c r="AB591" s="420"/>
    </row>
    <row r="592" spans="1:28" ht="14.65" customHeight="1" x14ac:dyDescent="0.25">
      <c r="A592" s="16">
        <v>8153</v>
      </c>
      <c r="B592" s="16" t="s">
        <v>981</v>
      </c>
      <c r="C592" s="16" t="s">
        <v>982</v>
      </c>
      <c r="D592" s="16" t="s">
        <v>74</v>
      </c>
      <c r="E592" s="16" t="s">
        <v>50</v>
      </c>
      <c r="F592" s="17" t="s">
        <v>46</v>
      </c>
      <c r="G592" s="17" t="s">
        <v>46</v>
      </c>
      <c r="H592" s="17" t="s">
        <v>52</v>
      </c>
      <c r="I592" s="17" t="s">
        <v>52</v>
      </c>
      <c r="J592" s="17">
        <v>0</v>
      </c>
      <c r="K592" s="17">
        <v>67</v>
      </c>
      <c r="L592" s="17">
        <v>0</v>
      </c>
      <c r="M592" s="17">
        <v>0</v>
      </c>
      <c r="N592" s="17">
        <v>0</v>
      </c>
      <c r="O592" s="17">
        <v>0</v>
      </c>
      <c r="P592" s="23">
        <v>953</v>
      </c>
      <c r="Q592" s="23">
        <v>1020</v>
      </c>
      <c r="R592" s="23">
        <v>1020</v>
      </c>
      <c r="S592" s="17" t="s">
        <v>20</v>
      </c>
      <c r="T592" s="17" t="str">
        <f>IF(ISERROR(VLOOKUP(B:B,'Shared Sites 2-18'!$A$2:$P$98,3,FALSE)),"",VLOOKUP(B:B,'Shared Sites 2-18'!$A$2:$P$98,3,FALSE))</f>
        <v/>
      </c>
      <c r="U592" s="17" t="str">
        <f>IF(ISERROR(VLOOKUP(B:B,'Shared Sites 2-18'!$A$2:$P$98,4,FALSE)),"",VLOOKUP(B:B,'Shared Sites 2-18'!$A$2:$P$98,4,FALSE))</f>
        <v/>
      </c>
      <c r="V592" s="17" t="str">
        <f>IF(ISERROR(VLOOKUP(B:B,'Shared Sites 2-18'!$A$2:$P$98,5,FALSE)),"",VLOOKUP(B:B,'Shared Sites 2-18'!$A$2:$P$98,5,FALSE))</f>
        <v/>
      </c>
      <c r="W592" s="17" t="str">
        <f>IF(ISERROR(VLOOKUP(B:B,'Shared Sites 2-18'!$A$2:$P$98,15,FALSE)),"",VLOOKUP(B:B,'Shared Sites 2-18'!$A$2:$P$98,15,FALSE))</f>
        <v/>
      </c>
      <c r="Y592" s="17" t="str">
        <f t="shared" si="18"/>
        <v>9654</v>
      </c>
      <c r="Z592" s="17">
        <v>9654</v>
      </c>
      <c r="AA592" s="402"/>
      <c r="AB592" s="420"/>
    </row>
    <row r="593" spans="1:29" ht="14.65" customHeight="1" x14ac:dyDescent="0.25">
      <c r="A593" s="16">
        <v>8160</v>
      </c>
      <c r="B593" s="16" t="s">
        <v>983</v>
      </c>
      <c r="C593" s="16" t="s">
        <v>984</v>
      </c>
      <c r="D593" s="16" t="s">
        <v>74</v>
      </c>
      <c r="E593" s="16" t="s">
        <v>50</v>
      </c>
      <c r="F593" s="17" t="s">
        <v>46</v>
      </c>
      <c r="G593" s="17" t="s">
        <v>46</v>
      </c>
      <c r="H593" s="17" t="s">
        <v>48</v>
      </c>
      <c r="I593" s="17" t="s">
        <v>48</v>
      </c>
      <c r="J593" s="17">
        <v>0</v>
      </c>
      <c r="K593" s="17">
        <v>54</v>
      </c>
      <c r="L593" s="17">
        <v>0</v>
      </c>
      <c r="M593" s="17">
        <v>0</v>
      </c>
      <c r="N593" s="17">
        <v>0</v>
      </c>
      <c r="O593" s="17">
        <v>0</v>
      </c>
      <c r="P593" s="23">
        <v>399</v>
      </c>
      <c r="Q593" s="23">
        <v>453</v>
      </c>
      <c r="R593" s="23">
        <v>453</v>
      </c>
      <c r="S593" s="17" t="s">
        <v>20</v>
      </c>
      <c r="T593" s="17">
        <f>IF(ISERROR(VLOOKUP(B:B,'Shared Sites 2-18'!$A$2:$P$98,3,FALSE)),"",VLOOKUP(B:B,'Shared Sites 2-18'!$A$2:$P$98,3,FALSE))</f>
        <v>26</v>
      </c>
      <c r="U593" s="17" t="str">
        <f>IF(ISERROR(VLOOKUP(B:B,'Shared Sites 2-18'!$A$2:$P$98,4,FALSE)),"",VLOOKUP(B:B,'Shared Sites 2-18'!$A$2:$P$98,4,FALSE))</f>
        <v>1816039</v>
      </c>
      <c r="V593" s="17" t="str">
        <f>IF(ISERROR(VLOOKUP(B:B,'Shared Sites 2-18'!$A$2:$P$98,5,FALSE)),"",VLOOKUP(B:B,'Shared Sites 2-18'!$A$2:$P$98,5,FALSE))</f>
        <v>Gompers MS Campus</v>
      </c>
      <c r="W593" s="17">
        <f>IF(ISERROR(VLOOKUP(B:B,'Shared Sites 2-18'!$A$2:$P$98,15,FALSE)),"",VLOOKUP(B:B,'Shared Sites 2-18'!$A$2:$P$98,15,FALSE))</f>
        <v>0.69369999999999998</v>
      </c>
      <c r="X593" s="17">
        <v>12068</v>
      </c>
      <c r="Y593" s="17">
        <f>ROUND(W593*X593,0)</f>
        <v>8372</v>
      </c>
      <c r="Z593" s="17">
        <v>8372</v>
      </c>
      <c r="AA593" s="402"/>
      <c r="AB593" s="420"/>
    </row>
    <row r="594" spans="1:29" ht="14.65" customHeight="1" x14ac:dyDescent="0.25">
      <c r="A594" s="16">
        <v>8168</v>
      </c>
      <c r="B594" s="16" t="s">
        <v>985</v>
      </c>
      <c r="C594" s="16" t="s">
        <v>986</v>
      </c>
      <c r="D594" s="16" t="s">
        <v>503</v>
      </c>
      <c r="E594" s="16" t="s">
        <v>105</v>
      </c>
      <c r="F594" s="17" t="s">
        <v>46</v>
      </c>
      <c r="G594" s="17" t="s">
        <v>46</v>
      </c>
      <c r="H594" s="17" t="s">
        <v>52</v>
      </c>
      <c r="I594" s="17" t="s">
        <v>52</v>
      </c>
      <c r="J594" s="17">
        <v>0</v>
      </c>
      <c r="K594" s="17">
        <v>101</v>
      </c>
      <c r="L594" s="17">
        <v>0</v>
      </c>
      <c r="M594" s="17">
        <v>0</v>
      </c>
      <c r="N594" s="17">
        <v>0</v>
      </c>
      <c r="O594" s="17">
        <v>0</v>
      </c>
      <c r="P594" s="23">
        <v>1363</v>
      </c>
      <c r="Q594" s="23">
        <v>1464</v>
      </c>
      <c r="R594" s="23">
        <v>1464</v>
      </c>
      <c r="S594" s="17" t="s">
        <v>20</v>
      </c>
      <c r="T594" s="17" t="str">
        <f>IF(ISERROR(VLOOKUP(B:B,'Shared Sites 2-18'!$A$2:$P$98,3,FALSE)),"",VLOOKUP(B:B,'Shared Sites 2-18'!$A$2:$P$98,3,FALSE))</f>
        <v/>
      </c>
      <c r="U594" s="17" t="str">
        <f>IF(ISERROR(VLOOKUP(B:B,'Shared Sites 2-18'!$A$2:$P$98,4,FALSE)),"",VLOOKUP(B:B,'Shared Sites 2-18'!$A$2:$P$98,4,FALSE))</f>
        <v/>
      </c>
      <c r="V594" s="17" t="str">
        <f>IF(ISERROR(VLOOKUP(B:B,'Shared Sites 2-18'!$A$2:$P$98,5,FALSE)),"",VLOOKUP(B:B,'Shared Sites 2-18'!$A$2:$P$98,5,FALSE))</f>
        <v/>
      </c>
      <c r="W594" s="17" t="str">
        <f>IF(ISERROR(VLOOKUP(B:B,'Shared Sites 2-18'!$A$2:$P$98,15,FALSE)),"",VLOOKUP(B:B,'Shared Sites 2-18'!$A$2:$P$98,15,FALSE))</f>
        <v/>
      </c>
      <c r="Y594" s="17" t="str">
        <f t="shared" ref="Y594:Y601" si="19">IF(S594="Elem","6034",IF(S594="Middle","9654",IF(S594="Senior","12068","")))</f>
        <v>9654</v>
      </c>
      <c r="Z594" s="17">
        <v>9654</v>
      </c>
      <c r="AA594" s="402"/>
      <c r="AB594" s="420"/>
    </row>
    <row r="595" spans="1:29" ht="14.65" customHeight="1" x14ac:dyDescent="0.25">
      <c r="A595" s="16">
        <v>8169</v>
      </c>
      <c r="B595" s="16" t="s">
        <v>987</v>
      </c>
      <c r="C595" s="16" t="s">
        <v>1665</v>
      </c>
      <c r="D595" s="16" t="s">
        <v>74</v>
      </c>
      <c r="E595" s="16" t="s">
        <v>80</v>
      </c>
      <c r="F595" s="17" t="s">
        <v>102</v>
      </c>
      <c r="G595" s="17" t="s">
        <v>46</v>
      </c>
      <c r="H595" s="17" t="s">
        <v>47</v>
      </c>
      <c r="I595" s="17" t="s">
        <v>47</v>
      </c>
      <c r="J595" s="17">
        <v>0</v>
      </c>
      <c r="K595" s="17">
        <v>80</v>
      </c>
      <c r="L595" s="17">
        <v>0</v>
      </c>
      <c r="M595" s="17">
        <v>0</v>
      </c>
      <c r="N595" s="17">
        <v>0</v>
      </c>
      <c r="O595" s="17">
        <v>0</v>
      </c>
      <c r="P595" s="23">
        <v>2174</v>
      </c>
      <c r="Q595" s="23">
        <v>2254</v>
      </c>
      <c r="R595" s="23">
        <v>2254</v>
      </c>
      <c r="S595" s="17" t="s">
        <v>20</v>
      </c>
      <c r="T595" s="17" t="str">
        <f>IF(ISERROR(VLOOKUP(B:B,'Shared Sites 2-18'!$A$2:$P$98,3,FALSE)),"",VLOOKUP(B:B,'Shared Sites 2-18'!$A$2:$P$98,3,FALSE))</f>
        <v/>
      </c>
      <c r="U595" s="17" t="str">
        <f>IF(ISERROR(VLOOKUP(B:B,'Shared Sites 2-18'!$A$2:$P$98,4,FALSE)),"",VLOOKUP(B:B,'Shared Sites 2-18'!$A$2:$P$98,4,FALSE))</f>
        <v/>
      </c>
      <c r="V595" s="17" t="str">
        <f>IF(ISERROR(VLOOKUP(B:B,'Shared Sites 2-18'!$A$2:$P$98,5,FALSE)),"",VLOOKUP(B:B,'Shared Sites 2-18'!$A$2:$P$98,5,FALSE))</f>
        <v/>
      </c>
      <c r="W595" s="17" t="str">
        <f>IF(ISERROR(VLOOKUP(B:B,'Shared Sites 2-18'!$A$2:$P$98,15,FALSE)),"",VLOOKUP(B:B,'Shared Sites 2-18'!$A$2:$P$98,15,FALSE))</f>
        <v/>
      </c>
      <c r="Y595" s="17" t="str">
        <f t="shared" si="19"/>
        <v>9654</v>
      </c>
      <c r="Z595" s="17">
        <v>9654</v>
      </c>
      <c r="AA595" s="402"/>
      <c r="AB595" s="420"/>
    </row>
    <row r="596" spans="1:29" ht="14.65" customHeight="1" x14ac:dyDescent="0.25">
      <c r="A596" s="16">
        <v>8170</v>
      </c>
      <c r="B596" s="16" t="s">
        <v>988</v>
      </c>
      <c r="C596" s="16" t="s">
        <v>989</v>
      </c>
      <c r="D596" s="16" t="s">
        <v>74</v>
      </c>
      <c r="E596" s="16" t="s">
        <v>50</v>
      </c>
      <c r="F596" s="17" t="s">
        <v>46</v>
      </c>
      <c r="G596" s="17" t="s">
        <v>46</v>
      </c>
      <c r="H596" s="17" t="s">
        <v>51</v>
      </c>
      <c r="I596" s="17" t="s">
        <v>51</v>
      </c>
      <c r="J596" s="17">
        <v>0</v>
      </c>
      <c r="K596" s="17">
        <v>59</v>
      </c>
      <c r="L596" s="17">
        <v>0</v>
      </c>
      <c r="M596" s="17">
        <v>0</v>
      </c>
      <c r="N596" s="17">
        <v>0</v>
      </c>
      <c r="O596" s="17">
        <v>0</v>
      </c>
      <c r="P596" s="23">
        <v>429</v>
      </c>
      <c r="Q596" s="23">
        <v>488</v>
      </c>
      <c r="R596" s="23">
        <v>488</v>
      </c>
      <c r="S596" s="17" t="s">
        <v>20</v>
      </c>
      <c r="T596" s="17" t="str">
        <f>IF(ISERROR(VLOOKUP(B:B,'Shared Sites 2-18'!$A$2:$P$98,3,FALSE)),"",VLOOKUP(B:B,'Shared Sites 2-18'!$A$2:$P$98,3,FALSE))</f>
        <v/>
      </c>
      <c r="U596" s="17" t="str">
        <f>IF(ISERROR(VLOOKUP(B:B,'Shared Sites 2-18'!$A$2:$P$98,4,FALSE)),"",VLOOKUP(B:B,'Shared Sites 2-18'!$A$2:$P$98,4,FALSE))</f>
        <v/>
      </c>
      <c r="V596" s="17" t="str">
        <f>IF(ISERROR(VLOOKUP(B:B,'Shared Sites 2-18'!$A$2:$P$98,5,FALSE)),"",VLOOKUP(B:B,'Shared Sites 2-18'!$A$2:$P$98,5,FALSE))</f>
        <v/>
      </c>
      <c r="W596" s="17" t="str">
        <f>IF(ISERROR(VLOOKUP(B:B,'Shared Sites 2-18'!$A$2:$P$98,15,FALSE)),"",VLOOKUP(B:B,'Shared Sites 2-18'!$A$2:$P$98,15,FALSE))</f>
        <v/>
      </c>
      <c r="Y596" s="17" t="str">
        <f t="shared" si="19"/>
        <v>9654</v>
      </c>
      <c r="Z596" s="17">
        <v>9654</v>
      </c>
      <c r="AA596" s="402"/>
      <c r="AB596" s="420"/>
    </row>
    <row r="597" spans="1:29" ht="14.65" customHeight="1" x14ac:dyDescent="0.25">
      <c r="A597" s="16">
        <v>8174</v>
      </c>
      <c r="B597" s="16" t="s">
        <v>990</v>
      </c>
      <c r="C597" s="16" t="s">
        <v>991</v>
      </c>
      <c r="D597" s="16" t="s">
        <v>74</v>
      </c>
      <c r="E597" s="16" t="s">
        <v>50</v>
      </c>
      <c r="F597" s="17" t="s">
        <v>46</v>
      </c>
      <c r="G597" s="17" t="s">
        <v>46</v>
      </c>
      <c r="H597" s="17" t="s">
        <v>47</v>
      </c>
      <c r="I597" s="17" t="s">
        <v>47</v>
      </c>
      <c r="J597" s="17">
        <v>0</v>
      </c>
      <c r="K597" s="17">
        <v>43</v>
      </c>
      <c r="L597" s="17">
        <v>0</v>
      </c>
      <c r="M597" s="17">
        <v>0</v>
      </c>
      <c r="N597" s="17">
        <v>0</v>
      </c>
      <c r="O597" s="17">
        <v>0</v>
      </c>
      <c r="P597" s="23">
        <v>1197</v>
      </c>
      <c r="Q597" s="23">
        <v>1240</v>
      </c>
      <c r="R597" s="23">
        <v>1240</v>
      </c>
      <c r="S597" s="17" t="s">
        <v>20</v>
      </c>
      <c r="T597" s="17" t="str">
        <f>IF(ISERROR(VLOOKUP(B:B,'Shared Sites 2-18'!$A$2:$P$98,3,FALSE)),"",VLOOKUP(B:B,'Shared Sites 2-18'!$A$2:$P$98,3,FALSE))</f>
        <v/>
      </c>
      <c r="U597" s="17" t="str">
        <f>IF(ISERROR(VLOOKUP(B:B,'Shared Sites 2-18'!$A$2:$P$98,4,FALSE)),"",VLOOKUP(B:B,'Shared Sites 2-18'!$A$2:$P$98,4,FALSE))</f>
        <v/>
      </c>
      <c r="V597" s="17" t="str">
        <f>IF(ISERROR(VLOOKUP(B:B,'Shared Sites 2-18'!$A$2:$P$98,5,FALSE)),"",VLOOKUP(B:B,'Shared Sites 2-18'!$A$2:$P$98,5,FALSE))</f>
        <v/>
      </c>
      <c r="W597" s="17" t="str">
        <f>IF(ISERROR(VLOOKUP(B:B,'Shared Sites 2-18'!$A$2:$P$98,15,FALSE)),"",VLOOKUP(B:B,'Shared Sites 2-18'!$A$2:$P$98,15,FALSE))</f>
        <v/>
      </c>
      <c r="Y597" s="17" t="str">
        <f t="shared" si="19"/>
        <v>9654</v>
      </c>
      <c r="Z597" s="17">
        <v>9654</v>
      </c>
      <c r="AA597" s="402"/>
      <c r="AB597" s="420"/>
    </row>
    <row r="598" spans="1:29" ht="14.65" customHeight="1" x14ac:dyDescent="0.25">
      <c r="A598" s="16">
        <v>8179</v>
      </c>
      <c r="B598" s="16" t="s">
        <v>992</v>
      </c>
      <c r="C598" s="16" t="s">
        <v>993</v>
      </c>
      <c r="D598" s="16" t="s">
        <v>74</v>
      </c>
      <c r="E598" s="16" t="s">
        <v>50</v>
      </c>
      <c r="F598" s="17" t="s">
        <v>46</v>
      </c>
      <c r="G598" s="17" t="s">
        <v>46</v>
      </c>
      <c r="H598" s="17" t="s">
        <v>52</v>
      </c>
      <c r="I598" s="17" t="s">
        <v>52</v>
      </c>
      <c r="J598" s="17">
        <v>0</v>
      </c>
      <c r="K598" s="17">
        <v>76</v>
      </c>
      <c r="L598" s="17">
        <v>0</v>
      </c>
      <c r="M598" s="17">
        <v>0</v>
      </c>
      <c r="N598" s="17">
        <v>0</v>
      </c>
      <c r="O598" s="17">
        <v>0</v>
      </c>
      <c r="P598" s="23">
        <v>955</v>
      </c>
      <c r="Q598" s="23">
        <v>1031</v>
      </c>
      <c r="R598" s="23">
        <v>1031</v>
      </c>
      <c r="S598" s="17" t="s">
        <v>20</v>
      </c>
      <c r="T598" s="17" t="str">
        <f>IF(ISERROR(VLOOKUP(B:B,'Shared Sites 2-18'!$A$2:$P$98,3,FALSE)),"",VLOOKUP(B:B,'Shared Sites 2-18'!$A$2:$P$98,3,FALSE))</f>
        <v/>
      </c>
      <c r="U598" s="17" t="str">
        <f>IF(ISERROR(VLOOKUP(B:B,'Shared Sites 2-18'!$A$2:$P$98,4,FALSE)),"",VLOOKUP(B:B,'Shared Sites 2-18'!$A$2:$P$98,4,FALSE))</f>
        <v/>
      </c>
      <c r="V598" s="17" t="str">
        <f>IF(ISERROR(VLOOKUP(B:B,'Shared Sites 2-18'!$A$2:$P$98,5,FALSE)),"",VLOOKUP(B:B,'Shared Sites 2-18'!$A$2:$P$98,5,FALSE))</f>
        <v/>
      </c>
      <c r="W598" s="17" t="str">
        <f>IF(ISERROR(VLOOKUP(B:B,'Shared Sites 2-18'!$A$2:$P$98,15,FALSE)),"",VLOOKUP(B:B,'Shared Sites 2-18'!$A$2:$P$98,15,FALSE))</f>
        <v/>
      </c>
      <c r="Y598" s="17" t="str">
        <f t="shared" si="19"/>
        <v>9654</v>
      </c>
      <c r="Z598" s="17">
        <v>9654</v>
      </c>
      <c r="AA598" s="402"/>
      <c r="AB598" s="420"/>
    </row>
    <row r="599" spans="1:29" ht="14.65" customHeight="1" x14ac:dyDescent="0.25">
      <c r="A599" s="16">
        <v>8182</v>
      </c>
      <c r="B599" s="16" t="s">
        <v>994</v>
      </c>
      <c r="C599" s="16" t="s">
        <v>995</v>
      </c>
      <c r="D599" s="16" t="s">
        <v>74</v>
      </c>
      <c r="E599" s="16" t="s">
        <v>50</v>
      </c>
      <c r="F599" s="17" t="s">
        <v>46</v>
      </c>
      <c r="G599" s="17" t="s">
        <v>46</v>
      </c>
      <c r="H599" s="17" t="s">
        <v>47</v>
      </c>
      <c r="I599" s="17" t="s">
        <v>47</v>
      </c>
      <c r="J599" s="17">
        <v>0</v>
      </c>
      <c r="K599" s="17">
        <v>64</v>
      </c>
      <c r="L599" s="17">
        <v>0</v>
      </c>
      <c r="M599" s="17">
        <v>0</v>
      </c>
      <c r="N599" s="17">
        <v>0</v>
      </c>
      <c r="O599" s="17">
        <v>0</v>
      </c>
      <c r="P599" s="23">
        <v>1205</v>
      </c>
      <c r="Q599" s="23">
        <v>1269</v>
      </c>
      <c r="R599" s="23">
        <v>1269</v>
      </c>
      <c r="S599" s="17" t="s">
        <v>20</v>
      </c>
      <c r="T599" s="17" t="str">
        <f>IF(ISERROR(VLOOKUP(B:B,'Shared Sites 2-18'!$A$2:$P$98,3,FALSE)),"",VLOOKUP(B:B,'Shared Sites 2-18'!$A$2:$P$98,3,FALSE))</f>
        <v/>
      </c>
      <c r="U599" s="17" t="str">
        <f>IF(ISERROR(VLOOKUP(B:B,'Shared Sites 2-18'!$A$2:$P$98,4,FALSE)),"",VLOOKUP(B:B,'Shared Sites 2-18'!$A$2:$P$98,4,FALSE))</f>
        <v/>
      </c>
      <c r="V599" s="17" t="str">
        <f>IF(ISERROR(VLOOKUP(B:B,'Shared Sites 2-18'!$A$2:$P$98,5,FALSE)),"",VLOOKUP(B:B,'Shared Sites 2-18'!$A$2:$P$98,5,FALSE))</f>
        <v/>
      </c>
      <c r="W599" s="17" t="str">
        <f>IF(ISERROR(VLOOKUP(B:B,'Shared Sites 2-18'!$A$2:$P$98,15,FALSE)),"",VLOOKUP(B:B,'Shared Sites 2-18'!$A$2:$P$98,15,FALSE))</f>
        <v/>
      </c>
      <c r="Y599" s="17" t="str">
        <f t="shared" si="19"/>
        <v>9654</v>
      </c>
      <c r="Z599" s="17">
        <v>9654</v>
      </c>
      <c r="AA599" s="402"/>
      <c r="AB599" s="420"/>
    </row>
    <row r="600" spans="1:29" ht="14.65" customHeight="1" x14ac:dyDescent="0.25">
      <c r="A600" s="16">
        <v>8189</v>
      </c>
      <c r="B600" s="16" t="s">
        <v>996</v>
      </c>
      <c r="C600" s="16" t="s">
        <v>1666</v>
      </c>
      <c r="D600" s="16" t="s">
        <v>503</v>
      </c>
      <c r="E600" s="16" t="s">
        <v>105</v>
      </c>
      <c r="F600" s="17" t="s">
        <v>46</v>
      </c>
      <c r="G600" s="17" t="s">
        <v>46</v>
      </c>
      <c r="H600" s="17" t="s">
        <v>6</v>
      </c>
      <c r="I600" s="17" t="s">
        <v>6</v>
      </c>
      <c r="J600" s="17">
        <v>0</v>
      </c>
      <c r="K600" s="17">
        <v>57</v>
      </c>
      <c r="L600" s="17">
        <v>0</v>
      </c>
      <c r="M600" s="17">
        <v>0</v>
      </c>
      <c r="N600" s="17">
        <v>0</v>
      </c>
      <c r="O600" s="17">
        <v>0</v>
      </c>
      <c r="P600" s="23">
        <v>727</v>
      </c>
      <c r="Q600" s="23">
        <v>784</v>
      </c>
      <c r="R600" s="23">
        <v>784</v>
      </c>
      <c r="S600" s="17" t="s">
        <v>20</v>
      </c>
      <c r="T600" s="17" t="str">
        <f>IF(ISERROR(VLOOKUP(B:B,'Shared Sites 2-18'!$A$2:$P$98,3,FALSE)),"",VLOOKUP(B:B,'Shared Sites 2-18'!$A$2:$P$98,3,FALSE))</f>
        <v/>
      </c>
      <c r="U600" s="17" t="str">
        <f>IF(ISERROR(VLOOKUP(B:B,'Shared Sites 2-18'!$A$2:$P$98,4,FALSE)),"",VLOOKUP(B:B,'Shared Sites 2-18'!$A$2:$P$98,4,FALSE))</f>
        <v/>
      </c>
      <c r="V600" s="17" t="str">
        <f>IF(ISERROR(VLOOKUP(B:B,'Shared Sites 2-18'!$A$2:$P$98,5,FALSE)),"",VLOOKUP(B:B,'Shared Sites 2-18'!$A$2:$P$98,5,FALSE))</f>
        <v/>
      </c>
      <c r="W600" s="17" t="str">
        <f>IF(ISERROR(VLOOKUP(B:B,'Shared Sites 2-18'!$A$2:$P$98,15,FALSE)),"",VLOOKUP(B:B,'Shared Sites 2-18'!$A$2:$P$98,15,FALSE))</f>
        <v/>
      </c>
      <c r="Y600" s="17" t="str">
        <f t="shared" si="19"/>
        <v>9654</v>
      </c>
      <c r="Z600" s="17">
        <v>9654</v>
      </c>
      <c r="AA600" s="402"/>
      <c r="AB600" s="420"/>
    </row>
    <row r="601" spans="1:29" ht="14.65" customHeight="1" x14ac:dyDescent="0.25">
      <c r="A601" s="16">
        <v>8200</v>
      </c>
      <c r="B601" s="16" t="s">
        <v>997</v>
      </c>
      <c r="C601" s="16" t="s">
        <v>998</v>
      </c>
      <c r="D601" s="16" t="s">
        <v>74</v>
      </c>
      <c r="E601" s="16" t="s">
        <v>50</v>
      </c>
      <c r="F601" s="17" t="s">
        <v>46</v>
      </c>
      <c r="G601" s="17" t="s">
        <v>46</v>
      </c>
      <c r="H601" s="17" t="s">
        <v>6</v>
      </c>
      <c r="I601" s="17" t="s">
        <v>6</v>
      </c>
      <c r="J601" s="17">
        <v>0</v>
      </c>
      <c r="K601" s="17">
        <v>89</v>
      </c>
      <c r="L601" s="17">
        <v>0</v>
      </c>
      <c r="M601" s="17">
        <v>0</v>
      </c>
      <c r="N601" s="17">
        <v>0</v>
      </c>
      <c r="O601" s="17">
        <v>0</v>
      </c>
      <c r="P601" s="23">
        <v>1090</v>
      </c>
      <c r="Q601" s="23">
        <v>1179</v>
      </c>
      <c r="R601" s="23">
        <v>1179</v>
      </c>
      <c r="S601" s="17" t="s">
        <v>20</v>
      </c>
      <c r="T601" s="17" t="str">
        <f>IF(ISERROR(VLOOKUP(B:B,'Shared Sites 2-18'!$A$2:$P$98,3,FALSE)),"",VLOOKUP(B:B,'Shared Sites 2-18'!$A$2:$P$98,3,FALSE))</f>
        <v/>
      </c>
      <c r="U601" s="17" t="str">
        <f>IF(ISERROR(VLOOKUP(B:B,'Shared Sites 2-18'!$A$2:$P$98,4,FALSE)),"",VLOOKUP(B:B,'Shared Sites 2-18'!$A$2:$P$98,4,FALSE))</f>
        <v/>
      </c>
      <c r="V601" s="17" t="str">
        <f>IF(ISERROR(VLOOKUP(B:B,'Shared Sites 2-18'!$A$2:$P$98,5,FALSE)),"",VLOOKUP(B:B,'Shared Sites 2-18'!$A$2:$P$98,5,FALSE))</f>
        <v/>
      </c>
      <c r="W601" s="17" t="str">
        <f>IF(ISERROR(VLOOKUP(B:B,'Shared Sites 2-18'!$A$2:$P$98,15,FALSE)),"",VLOOKUP(B:B,'Shared Sites 2-18'!$A$2:$P$98,15,FALSE))</f>
        <v/>
      </c>
      <c r="Y601" s="17" t="str">
        <f t="shared" si="19"/>
        <v>9654</v>
      </c>
      <c r="Z601" s="17">
        <v>9654</v>
      </c>
      <c r="AA601" s="402"/>
      <c r="AB601" s="420"/>
    </row>
    <row r="602" spans="1:29" ht="14.65" customHeight="1" x14ac:dyDescent="0.25">
      <c r="A602" s="420">
        <v>8206</v>
      </c>
      <c r="B602" s="420" t="s">
        <v>1135</v>
      </c>
      <c r="C602" s="420" t="s">
        <v>1136</v>
      </c>
      <c r="D602" s="420" t="s">
        <v>836</v>
      </c>
      <c r="E602" s="420" t="s">
        <v>50</v>
      </c>
      <c r="F602" s="399" t="s">
        <v>46</v>
      </c>
      <c r="G602" s="399" t="s">
        <v>46</v>
      </c>
      <c r="H602" s="399" t="s">
        <v>6</v>
      </c>
      <c r="I602" s="399" t="s">
        <v>6</v>
      </c>
      <c r="J602" s="399">
        <v>0</v>
      </c>
      <c r="K602" s="399">
        <v>0</v>
      </c>
      <c r="L602" s="399">
        <v>15</v>
      </c>
      <c r="M602" s="399">
        <v>0</v>
      </c>
      <c r="N602" s="399">
        <v>0</v>
      </c>
      <c r="O602" s="399">
        <v>0</v>
      </c>
      <c r="P602" s="421">
        <v>396</v>
      </c>
      <c r="Q602" s="421">
        <v>411</v>
      </c>
      <c r="R602" s="421">
        <v>411</v>
      </c>
      <c r="S602" s="399" t="s">
        <v>21</v>
      </c>
      <c r="T602" s="399">
        <f>IF(ISERROR(VLOOKUP(B:B,'Shared Sites 2-18'!$A$2:$P$98,3,FALSE)),"",VLOOKUP(B:B,'Shared Sites 2-18'!$A$2:$P$98,3,FALSE))</f>
        <v>19</v>
      </c>
      <c r="U602" s="399" t="str">
        <f>IF(ISERROR(VLOOKUP(B:B,'Shared Sites 2-18'!$A$2:$P$98,4,FALSE)),"",VLOOKUP(B:B,'Shared Sites 2-18'!$A$2:$P$98,4,FALSE))</f>
        <v>1773639</v>
      </c>
      <c r="V602" s="399" t="str">
        <f>IF(ISERROR(VLOOKUP(B:B,'Shared Sites 2-18'!$A$2:$P$98,5,FALSE)),"",VLOOKUP(B:B,'Shared Sites 2-18'!$A$2:$P$98,5,FALSE))</f>
        <v>RFK Comm Sch Wel Ctr</v>
      </c>
      <c r="W602" s="399">
        <f>IF(ISERROR(VLOOKUP(B:B,'Shared Sites 2-18'!$A$2:$P$98,15,FALSE)),"",VLOOKUP(B:B,'Shared Sites 2-18'!$A$2:$P$98,15,FALSE))</f>
        <v>0.1089</v>
      </c>
      <c r="X602" s="399">
        <v>12068</v>
      </c>
      <c r="Y602" s="399">
        <f>ROUND(W602*X602,0)</f>
        <v>1314</v>
      </c>
      <c r="Z602" s="399">
        <v>1314</v>
      </c>
      <c r="AA602" s="402"/>
      <c r="AB602" s="420"/>
      <c r="AC602" s="420"/>
    </row>
    <row r="603" spans="1:29" ht="14.65" customHeight="1" x14ac:dyDescent="0.25">
      <c r="A603" s="16">
        <v>8207</v>
      </c>
      <c r="B603" s="16" t="s">
        <v>1175</v>
      </c>
      <c r="C603" s="16" t="s">
        <v>1176</v>
      </c>
      <c r="D603" s="16" t="s">
        <v>836</v>
      </c>
      <c r="E603" s="16" t="s">
        <v>50</v>
      </c>
      <c r="F603" s="17" t="s">
        <v>46</v>
      </c>
      <c r="G603" s="17" t="s">
        <v>46</v>
      </c>
      <c r="H603" s="17" t="s">
        <v>6</v>
      </c>
      <c r="I603" s="17" t="s">
        <v>6</v>
      </c>
      <c r="J603" s="17">
        <v>0</v>
      </c>
      <c r="K603" s="17">
        <v>0</v>
      </c>
      <c r="L603" s="17">
        <v>11</v>
      </c>
      <c r="M603" s="17">
        <v>0</v>
      </c>
      <c r="N603" s="17">
        <v>0</v>
      </c>
      <c r="O603" s="17">
        <v>0</v>
      </c>
      <c r="P603" s="23">
        <v>406</v>
      </c>
      <c r="Q603" s="23">
        <v>417</v>
      </c>
      <c r="R603" s="23">
        <v>417</v>
      </c>
      <c r="S603" s="17" t="s">
        <v>21</v>
      </c>
      <c r="T603" s="17">
        <f>IF(ISERROR(VLOOKUP(B:B,'Shared Sites 2-18'!$A$2:$P$98,3,FALSE)),"",VLOOKUP(B:B,'Shared Sites 2-18'!$A$2:$P$98,3,FALSE))</f>
        <v>22</v>
      </c>
      <c r="U603" s="17" t="str">
        <f>IF(ISERROR(VLOOKUP(B:B,'Shared Sites 2-18'!$A$2:$P$98,4,FALSE)),"",VLOOKUP(B:B,'Shared Sites 2-18'!$A$2:$P$98,4,FALSE))</f>
        <v>1774139</v>
      </c>
      <c r="V603" s="17" t="str">
        <f>IF(ISERROR(VLOOKUP(B:B,'Shared Sites 2-18'!$A$2:$P$98,5,FALSE)),"",VLOOKUP(B:B,'Shared Sites 2-18'!$A$2:$P$98,5,FALSE))</f>
        <v>Contreras LC Campus</v>
      </c>
      <c r="W603" s="17">
        <f>IF(ISERROR(VLOOKUP(B:B,'Shared Sites 2-18'!$A$2:$P$98,15,FALSE)),"",VLOOKUP(B:B,'Shared Sites 2-18'!$A$2:$P$98,15,FALSE))</f>
        <v>0.27289999999999998</v>
      </c>
      <c r="X603" s="17">
        <v>12068</v>
      </c>
      <c r="Y603" s="17">
        <f>ROUND(W603*X603,0)</f>
        <v>3293</v>
      </c>
      <c r="Z603" s="17">
        <v>3293</v>
      </c>
      <c r="AA603" s="402"/>
      <c r="AB603" s="420"/>
    </row>
    <row r="604" spans="1:29" ht="14.65" customHeight="1" x14ac:dyDescent="0.25">
      <c r="A604" s="16">
        <v>8208</v>
      </c>
      <c r="B604" s="16" t="s">
        <v>1003</v>
      </c>
      <c r="C604" s="16" t="s">
        <v>1667</v>
      </c>
      <c r="D604" s="16" t="s">
        <v>503</v>
      </c>
      <c r="E604" s="16" t="s">
        <v>105</v>
      </c>
      <c r="F604" s="17" t="s">
        <v>46</v>
      </c>
      <c r="G604" s="17" t="s">
        <v>46</v>
      </c>
      <c r="H604" s="17" t="s">
        <v>6</v>
      </c>
      <c r="I604" s="17" t="s">
        <v>6</v>
      </c>
      <c r="J604" s="17">
        <v>0</v>
      </c>
      <c r="K604" s="17">
        <v>74</v>
      </c>
      <c r="L604" s="17">
        <v>0</v>
      </c>
      <c r="M604" s="17">
        <v>0</v>
      </c>
      <c r="N604" s="17">
        <v>0</v>
      </c>
      <c r="O604" s="17">
        <v>0</v>
      </c>
      <c r="P604" s="23">
        <v>1908</v>
      </c>
      <c r="Q604" s="23">
        <v>1982</v>
      </c>
      <c r="R604" s="23">
        <v>1982</v>
      </c>
      <c r="S604" s="17" t="s">
        <v>20</v>
      </c>
      <c r="T604" s="17" t="str">
        <f>IF(ISERROR(VLOOKUP(B:B,'Shared Sites 2-18'!$A$2:$P$98,3,FALSE)),"",VLOOKUP(B:B,'Shared Sites 2-18'!$A$2:$P$98,3,FALSE))</f>
        <v/>
      </c>
      <c r="U604" s="17" t="str">
        <f>IF(ISERROR(VLOOKUP(B:B,'Shared Sites 2-18'!$A$2:$P$98,4,FALSE)),"",VLOOKUP(B:B,'Shared Sites 2-18'!$A$2:$P$98,4,FALSE))</f>
        <v/>
      </c>
      <c r="V604" s="17" t="str">
        <f>IF(ISERROR(VLOOKUP(B:B,'Shared Sites 2-18'!$A$2:$P$98,5,FALSE)),"",VLOOKUP(B:B,'Shared Sites 2-18'!$A$2:$P$98,5,FALSE))</f>
        <v/>
      </c>
      <c r="W604" s="17" t="str">
        <f>IF(ISERROR(VLOOKUP(B:B,'Shared Sites 2-18'!$A$2:$P$98,15,FALSE)),"",VLOOKUP(B:B,'Shared Sites 2-18'!$A$2:$P$98,15,FALSE))</f>
        <v/>
      </c>
      <c r="Y604" s="17" t="str">
        <f t="shared" ref="Y604:Y627" si="20">IF(S604="Elem","6034",IF(S604="Middle","9654",IF(S604="Senior","12068","")))</f>
        <v>9654</v>
      </c>
      <c r="Z604" s="17">
        <v>9654</v>
      </c>
      <c r="AA604" s="402"/>
      <c r="AB604" s="420"/>
    </row>
    <row r="605" spans="1:29" ht="14.65" customHeight="1" x14ac:dyDescent="0.25">
      <c r="A605" s="16">
        <v>8217</v>
      </c>
      <c r="B605" s="16" t="s">
        <v>1004</v>
      </c>
      <c r="C605" s="16" t="s">
        <v>1005</v>
      </c>
      <c r="D605" s="16" t="s">
        <v>74</v>
      </c>
      <c r="E605" s="16" t="s">
        <v>50</v>
      </c>
      <c r="F605" s="17" t="s">
        <v>46</v>
      </c>
      <c r="G605" s="17" t="s">
        <v>46</v>
      </c>
      <c r="H605" s="17" t="s">
        <v>47</v>
      </c>
      <c r="I605" s="17" t="s">
        <v>47</v>
      </c>
      <c r="J605" s="17">
        <v>0</v>
      </c>
      <c r="K605" s="17">
        <v>56</v>
      </c>
      <c r="L605" s="17">
        <v>0</v>
      </c>
      <c r="M605" s="17">
        <v>0</v>
      </c>
      <c r="N605" s="17">
        <v>0</v>
      </c>
      <c r="O605" s="17">
        <v>0</v>
      </c>
      <c r="P605" s="23">
        <v>1339</v>
      </c>
      <c r="Q605" s="23">
        <v>1395</v>
      </c>
      <c r="R605" s="23">
        <v>1395</v>
      </c>
      <c r="S605" s="17" t="s">
        <v>20</v>
      </c>
      <c r="T605" s="17" t="str">
        <f>IF(ISERROR(VLOOKUP(B:B,'Shared Sites 2-18'!$A$2:$P$98,3,FALSE)),"",VLOOKUP(B:B,'Shared Sites 2-18'!$A$2:$P$98,3,FALSE))</f>
        <v/>
      </c>
      <c r="U605" s="17" t="str">
        <f>IF(ISERROR(VLOOKUP(B:B,'Shared Sites 2-18'!$A$2:$P$98,4,FALSE)),"",VLOOKUP(B:B,'Shared Sites 2-18'!$A$2:$P$98,4,FALSE))</f>
        <v/>
      </c>
      <c r="V605" s="17" t="str">
        <f>IF(ISERROR(VLOOKUP(B:B,'Shared Sites 2-18'!$A$2:$P$98,5,FALSE)),"",VLOOKUP(B:B,'Shared Sites 2-18'!$A$2:$P$98,5,FALSE))</f>
        <v/>
      </c>
      <c r="W605" s="17" t="str">
        <f>IF(ISERROR(VLOOKUP(B:B,'Shared Sites 2-18'!$A$2:$P$98,15,FALSE)),"",VLOOKUP(B:B,'Shared Sites 2-18'!$A$2:$P$98,15,FALSE))</f>
        <v/>
      </c>
      <c r="Y605" s="17" t="str">
        <f t="shared" si="20"/>
        <v>9654</v>
      </c>
      <c r="Z605" s="17">
        <v>9654</v>
      </c>
      <c r="AA605" s="402"/>
      <c r="AB605" s="420"/>
    </row>
    <row r="606" spans="1:29" ht="14.65" customHeight="1" x14ac:dyDescent="0.25">
      <c r="A606" s="16">
        <v>8226</v>
      </c>
      <c r="B606" s="16" t="s">
        <v>1006</v>
      </c>
      <c r="C606" s="16" t="s">
        <v>1007</v>
      </c>
      <c r="D606" s="16" t="s">
        <v>74</v>
      </c>
      <c r="E606" s="16" t="s">
        <v>50</v>
      </c>
      <c r="F606" s="17" t="s">
        <v>46</v>
      </c>
      <c r="G606" s="17" t="s">
        <v>46</v>
      </c>
      <c r="H606" s="17" t="s">
        <v>51</v>
      </c>
      <c r="I606" s="17" t="s">
        <v>51</v>
      </c>
      <c r="J606" s="17">
        <v>0</v>
      </c>
      <c r="K606" s="17">
        <v>51</v>
      </c>
      <c r="L606" s="17">
        <v>0</v>
      </c>
      <c r="M606" s="17">
        <v>0</v>
      </c>
      <c r="N606" s="17">
        <v>0</v>
      </c>
      <c r="O606" s="17">
        <v>0</v>
      </c>
      <c r="P606" s="23">
        <v>754</v>
      </c>
      <c r="Q606" s="23">
        <v>805</v>
      </c>
      <c r="R606" s="23">
        <v>805</v>
      </c>
      <c r="S606" s="17" t="s">
        <v>20</v>
      </c>
      <c r="T606" s="17" t="str">
        <f>IF(ISERROR(VLOOKUP(B:B,'Shared Sites 2-18'!$A$2:$P$98,3,FALSE)),"",VLOOKUP(B:B,'Shared Sites 2-18'!$A$2:$P$98,3,FALSE))</f>
        <v/>
      </c>
      <c r="U606" s="17" t="str">
        <f>IF(ISERROR(VLOOKUP(B:B,'Shared Sites 2-18'!$A$2:$P$98,4,FALSE)),"",VLOOKUP(B:B,'Shared Sites 2-18'!$A$2:$P$98,4,FALSE))</f>
        <v/>
      </c>
      <c r="V606" s="17" t="str">
        <f>IF(ISERROR(VLOOKUP(B:B,'Shared Sites 2-18'!$A$2:$P$98,5,FALSE)),"",VLOOKUP(B:B,'Shared Sites 2-18'!$A$2:$P$98,5,FALSE))</f>
        <v/>
      </c>
      <c r="W606" s="17" t="str">
        <f>IF(ISERROR(VLOOKUP(B:B,'Shared Sites 2-18'!$A$2:$P$98,15,FALSE)),"",VLOOKUP(B:B,'Shared Sites 2-18'!$A$2:$P$98,15,FALSE))</f>
        <v/>
      </c>
      <c r="Y606" s="17" t="str">
        <f t="shared" si="20"/>
        <v>9654</v>
      </c>
      <c r="Z606" s="17">
        <v>9654</v>
      </c>
      <c r="AA606" s="402"/>
      <c r="AB606" s="420"/>
    </row>
    <row r="607" spans="1:29" ht="14.65" customHeight="1" x14ac:dyDescent="0.25">
      <c r="A607" s="16">
        <v>8228</v>
      </c>
      <c r="B607" s="16" t="s">
        <v>1008</v>
      </c>
      <c r="C607" s="16" t="s">
        <v>1009</v>
      </c>
      <c r="D607" s="16" t="s">
        <v>74</v>
      </c>
      <c r="E607" s="16" t="s">
        <v>50</v>
      </c>
      <c r="F607" s="17" t="s">
        <v>46</v>
      </c>
      <c r="G607" s="17" t="s">
        <v>46</v>
      </c>
      <c r="H607" s="17" t="s">
        <v>49</v>
      </c>
      <c r="I607" s="17" t="s">
        <v>49</v>
      </c>
      <c r="J607" s="17">
        <v>0</v>
      </c>
      <c r="K607" s="17">
        <v>39</v>
      </c>
      <c r="L607" s="17">
        <v>0</v>
      </c>
      <c r="M607" s="17">
        <v>0</v>
      </c>
      <c r="N607" s="17">
        <v>0</v>
      </c>
      <c r="O607" s="17">
        <v>0</v>
      </c>
      <c r="P607" s="23">
        <v>517</v>
      </c>
      <c r="Q607" s="23">
        <v>556</v>
      </c>
      <c r="R607" s="23">
        <v>556</v>
      </c>
      <c r="S607" s="17" t="s">
        <v>20</v>
      </c>
      <c r="T607" s="17" t="str">
        <f>IF(ISERROR(VLOOKUP(B:B,'Shared Sites 2-18'!$A$2:$P$98,3,FALSE)),"",VLOOKUP(B:B,'Shared Sites 2-18'!$A$2:$P$98,3,FALSE))</f>
        <v/>
      </c>
      <c r="U607" s="17" t="str">
        <f>IF(ISERROR(VLOOKUP(B:B,'Shared Sites 2-18'!$A$2:$P$98,4,FALSE)),"",VLOOKUP(B:B,'Shared Sites 2-18'!$A$2:$P$98,4,FALSE))</f>
        <v/>
      </c>
      <c r="V607" s="17" t="str">
        <f>IF(ISERROR(VLOOKUP(B:B,'Shared Sites 2-18'!$A$2:$P$98,5,FALSE)),"",VLOOKUP(B:B,'Shared Sites 2-18'!$A$2:$P$98,5,FALSE))</f>
        <v/>
      </c>
      <c r="W607" s="17" t="str">
        <f>IF(ISERROR(VLOOKUP(B:B,'Shared Sites 2-18'!$A$2:$P$98,15,FALSE)),"",VLOOKUP(B:B,'Shared Sites 2-18'!$A$2:$P$98,15,FALSE))</f>
        <v/>
      </c>
      <c r="Y607" s="17" t="str">
        <f t="shared" si="20"/>
        <v>9654</v>
      </c>
      <c r="Z607" s="17">
        <v>9654</v>
      </c>
      <c r="AA607" s="402"/>
      <c r="AB607" s="420"/>
    </row>
    <row r="608" spans="1:29" ht="14.65" customHeight="1" x14ac:dyDescent="0.25">
      <c r="A608" s="16">
        <v>8230</v>
      </c>
      <c r="B608" s="16" t="s">
        <v>1010</v>
      </c>
      <c r="C608" s="16" t="s">
        <v>1011</v>
      </c>
      <c r="D608" s="16" t="s">
        <v>74</v>
      </c>
      <c r="E608" s="16" t="s">
        <v>50</v>
      </c>
      <c r="F608" s="17" t="s">
        <v>46</v>
      </c>
      <c r="G608" s="17" t="s">
        <v>46</v>
      </c>
      <c r="H608" s="17" t="s">
        <v>49</v>
      </c>
      <c r="I608" s="17" t="s">
        <v>49</v>
      </c>
      <c r="J608" s="17">
        <v>0</v>
      </c>
      <c r="K608" s="17">
        <v>114</v>
      </c>
      <c r="L608" s="17">
        <v>0</v>
      </c>
      <c r="M608" s="17">
        <v>0</v>
      </c>
      <c r="N608" s="17">
        <v>0</v>
      </c>
      <c r="O608" s="17">
        <v>0</v>
      </c>
      <c r="P608" s="23">
        <v>1644</v>
      </c>
      <c r="Q608" s="23">
        <v>1758</v>
      </c>
      <c r="R608" s="23">
        <v>1758</v>
      </c>
      <c r="S608" s="17" t="s">
        <v>20</v>
      </c>
      <c r="T608" s="17" t="str">
        <f>IF(ISERROR(VLOOKUP(B:B,'Shared Sites 2-18'!$A$2:$P$98,3,FALSE)),"",VLOOKUP(B:B,'Shared Sites 2-18'!$A$2:$P$98,3,FALSE))</f>
        <v/>
      </c>
      <c r="U608" s="17" t="str">
        <f>IF(ISERROR(VLOOKUP(B:B,'Shared Sites 2-18'!$A$2:$P$98,4,FALSE)),"",VLOOKUP(B:B,'Shared Sites 2-18'!$A$2:$P$98,4,FALSE))</f>
        <v/>
      </c>
      <c r="V608" s="17" t="str">
        <f>IF(ISERROR(VLOOKUP(B:B,'Shared Sites 2-18'!$A$2:$P$98,5,FALSE)),"",VLOOKUP(B:B,'Shared Sites 2-18'!$A$2:$P$98,5,FALSE))</f>
        <v/>
      </c>
      <c r="W608" s="17" t="str">
        <f>IF(ISERROR(VLOOKUP(B:B,'Shared Sites 2-18'!$A$2:$P$98,15,FALSE)),"",VLOOKUP(B:B,'Shared Sites 2-18'!$A$2:$P$98,15,FALSE))</f>
        <v/>
      </c>
      <c r="Y608" s="17" t="str">
        <f t="shared" si="20"/>
        <v>9654</v>
      </c>
      <c r="Z608" s="17">
        <v>9654</v>
      </c>
      <c r="AA608" s="402"/>
      <c r="AB608" s="420"/>
    </row>
    <row r="609" spans="1:28" ht="14.65" customHeight="1" x14ac:dyDescent="0.25">
      <c r="A609" s="16">
        <v>8235</v>
      </c>
      <c r="B609" s="16" t="s">
        <v>1012</v>
      </c>
      <c r="C609" s="16" t="s">
        <v>1013</v>
      </c>
      <c r="D609" s="16" t="s">
        <v>74</v>
      </c>
      <c r="E609" s="16" t="s">
        <v>50</v>
      </c>
      <c r="F609" s="17" t="s">
        <v>46</v>
      </c>
      <c r="G609" s="17" t="s">
        <v>46</v>
      </c>
      <c r="H609" s="17" t="s">
        <v>51</v>
      </c>
      <c r="I609" s="17" t="s">
        <v>51</v>
      </c>
      <c r="J609" s="17">
        <v>0</v>
      </c>
      <c r="K609" s="17">
        <v>44</v>
      </c>
      <c r="L609" s="17">
        <v>0</v>
      </c>
      <c r="M609" s="17">
        <v>0</v>
      </c>
      <c r="N609" s="17">
        <v>0</v>
      </c>
      <c r="O609" s="17">
        <v>0</v>
      </c>
      <c r="P609" s="23">
        <v>531</v>
      </c>
      <c r="Q609" s="23">
        <v>575</v>
      </c>
      <c r="R609" s="23">
        <v>575</v>
      </c>
      <c r="S609" s="17" t="s">
        <v>20</v>
      </c>
      <c r="T609" s="17" t="str">
        <f>IF(ISERROR(VLOOKUP(B:B,'Shared Sites 2-18'!$A$2:$P$98,3,FALSE)),"",VLOOKUP(B:B,'Shared Sites 2-18'!$A$2:$P$98,3,FALSE))</f>
        <v/>
      </c>
      <c r="U609" s="17" t="str">
        <f>IF(ISERROR(VLOOKUP(B:B,'Shared Sites 2-18'!$A$2:$P$98,4,FALSE)),"",VLOOKUP(B:B,'Shared Sites 2-18'!$A$2:$P$98,4,FALSE))</f>
        <v/>
      </c>
      <c r="V609" s="17" t="str">
        <f>IF(ISERROR(VLOOKUP(B:B,'Shared Sites 2-18'!$A$2:$P$98,5,FALSE)),"",VLOOKUP(B:B,'Shared Sites 2-18'!$A$2:$P$98,5,FALSE))</f>
        <v/>
      </c>
      <c r="W609" s="17" t="str">
        <f>IF(ISERROR(VLOOKUP(B:B,'Shared Sites 2-18'!$A$2:$P$98,15,FALSE)),"",VLOOKUP(B:B,'Shared Sites 2-18'!$A$2:$P$98,15,FALSE))</f>
        <v/>
      </c>
      <c r="Y609" s="17" t="str">
        <f t="shared" si="20"/>
        <v>9654</v>
      </c>
      <c r="Z609" s="17">
        <v>9654</v>
      </c>
      <c r="AA609" s="402"/>
      <c r="AB609" s="420"/>
    </row>
    <row r="610" spans="1:28" ht="14.65" customHeight="1" x14ac:dyDescent="0.25">
      <c r="A610" s="16">
        <v>8237</v>
      </c>
      <c r="B610" s="16" t="s">
        <v>1014</v>
      </c>
      <c r="C610" s="16" t="s">
        <v>1015</v>
      </c>
      <c r="D610" s="16" t="s">
        <v>74</v>
      </c>
      <c r="E610" s="16" t="s">
        <v>50</v>
      </c>
      <c r="F610" s="17" t="s">
        <v>46</v>
      </c>
      <c r="G610" s="17" t="s">
        <v>46</v>
      </c>
      <c r="H610" s="17" t="s">
        <v>48</v>
      </c>
      <c r="I610" s="17" t="s">
        <v>48</v>
      </c>
      <c r="J610" s="17">
        <v>0</v>
      </c>
      <c r="K610" s="17">
        <v>100</v>
      </c>
      <c r="L610" s="17">
        <v>0</v>
      </c>
      <c r="M610" s="17">
        <v>0</v>
      </c>
      <c r="N610" s="17">
        <v>0</v>
      </c>
      <c r="O610" s="17">
        <v>0</v>
      </c>
      <c r="P610" s="23">
        <v>557</v>
      </c>
      <c r="Q610" s="23">
        <v>657</v>
      </c>
      <c r="R610" s="23">
        <v>657</v>
      </c>
      <c r="S610" s="17" t="s">
        <v>20</v>
      </c>
      <c r="T610" s="17" t="str">
        <f>IF(ISERROR(VLOOKUP(B:B,'Shared Sites 2-18'!$A$2:$P$98,3,FALSE)),"",VLOOKUP(B:B,'Shared Sites 2-18'!$A$2:$P$98,3,FALSE))</f>
        <v/>
      </c>
      <c r="U610" s="17" t="str">
        <f>IF(ISERROR(VLOOKUP(B:B,'Shared Sites 2-18'!$A$2:$P$98,4,FALSE)),"",VLOOKUP(B:B,'Shared Sites 2-18'!$A$2:$P$98,4,FALSE))</f>
        <v/>
      </c>
      <c r="V610" s="17" t="str">
        <f>IF(ISERROR(VLOOKUP(B:B,'Shared Sites 2-18'!$A$2:$P$98,5,FALSE)),"",VLOOKUP(B:B,'Shared Sites 2-18'!$A$2:$P$98,5,FALSE))</f>
        <v/>
      </c>
      <c r="W610" s="17" t="str">
        <f>IF(ISERROR(VLOOKUP(B:B,'Shared Sites 2-18'!$A$2:$P$98,15,FALSE)),"",VLOOKUP(B:B,'Shared Sites 2-18'!$A$2:$P$98,15,FALSE))</f>
        <v/>
      </c>
      <c r="Y610" s="17" t="str">
        <f t="shared" si="20"/>
        <v>9654</v>
      </c>
      <c r="Z610" s="17">
        <v>9654</v>
      </c>
      <c r="AA610" s="402"/>
      <c r="AB610" s="420"/>
    </row>
    <row r="611" spans="1:28" ht="14.65" customHeight="1" x14ac:dyDescent="0.25">
      <c r="A611" s="16">
        <v>8238</v>
      </c>
      <c r="B611" s="16" t="s">
        <v>508</v>
      </c>
      <c r="C611" s="16" t="s">
        <v>1668</v>
      </c>
      <c r="D611" s="16" t="s">
        <v>74</v>
      </c>
      <c r="E611" s="16" t="s">
        <v>80</v>
      </c>
      <c r="F611" s="17" t="s">
        <v>102</v>
      </c>
      <c r="G611" s="17" t="s">
        <v>46</v>
      </c>
      <c r="H611" s="17" t="s">
        <v>49</v>
      </c>
      <c r="I611" s="17" t="s">
        <v>49</v>
      </c>
      <c r="J611" s="17">
        <v>0</v>
      </c>
      <c r="K611" s="17">
        <v>42</v>
      </c>
      <c r="L611" s="17">
        <v>0</v>
      </c>
      <c r="M611" s="17">
        <v>0</v>
      </c>
      <c r="N611" s="17">
        <v>0</v>
      </c>
      <c r="O611" s="17">
        <v>0</v>
      </c>
      <c r="P611" s="23">
        <v>1782</v>
      </c>
      <c r="Q611" s="23">
        <v>1824</v>
      </c>
      <c r="R611" s="23">
        <v>1824</v>
      </c>
      <c r="S611" s="17" t="s">
        <v>20</v>
      </c>
      <c r="T611" s="17" t="str">
        <f>IF(ISERROR(VLOOKUP(B:B,'Shared Sites 2-18'!$A$2:$P$98,3,FALSE)),"",VLOOKUP(B:B,'Shared Sites 2-18'!$A$2:$P$98,3,FALSE))</f>
        <v/>
      </c>
      <c r="U611" s="17" t="str">
        <f>IF(ISERROR(VLOOKUP(B:B,'Shared Sites 2-18'!$A$2:$P$98,4,FALSE)),"",VLOOKUP(B:B,'Shared Sites 2-18'!$A$2:$P$98,4,FALSE))</f>
        <v/>
      </c>
      <c r="V611" s="17" t="str">
        <f>IF(ISERROR(VLOOKUP(B:B,'Shared Sites 2-18'!$A$2:$P$98,5,FALSE)),"",VLOOKUP(B:B,'Shared Sites 2-18'!$A$2:$P$98,5,FALSE))</f>
        <v/>
      </c>
      <c r="W611" s="17" t="str">
        <f>IF(ISERROR(VLOOKUP(B:B,'Shared Sites 2-18'!$A$2:$P$98,15,FALSE)),"",VLOOKUP(B:B,'Shared Sites 2-18'!$A$2:$P$98,15,FALSE))</f>
        <v/>
      </c>
      <c r="Y611" s="17" t="str">
        <f t="shared" si="20"/>
        <v>9654</v>
      </c>
      <c r="Z611" s="17">
        <v>9654</v>
      </c>
      <c r="AA611" s="402"/>
      <c r="AB611" s="420"/>
    </row>
    <row r="612" spans="1:28" ht="14.65" customHeight="1" x14ac:dyDescent="0.25">
      <c r="A612" s="16">
        <v>8240</v>
      </c>
      <c r="B612" s="16" t="s">
        <v>1018</v>
      </c>
      <c r="C612" s="16" t="s">
        <v>1019</v>
      </c>
      <c r="D612" s="16" t="s">
        <v>74</v>
      </c>
      <c r="E612" s="16" t="s">
        <v>50</v>
      </c>
      <c r="F612" s="17" t="s">
        <v>46</v>
      </c>
      <c r="G612" s="17" t="s">
        <v>46</v>
      </c>
      <c r="H612" s="17" t="s">
        <v>49</v>
      </c>
      <c r="I612" s="17" t="s">
        <v>49</v>
      </c>
      <c r="J612" s="17">
        <v>0</v>
      </c>
      <c r="K612" s="17">
        <v>54</v>
      </c>
      <c r="L612" s="17">
        <v>0</v>
      </c>
      <c r="M612" s="17">
        <v>0</v>
      </c>
      <c r="N612" s="17">
        <v>0</v>
      </c>
      <c r="O612" s="17">
        <v>0</v>
      </c>
      <c r="P612" s="23">
        <v>777</v>
      </c>
      <c r="Q612" s="23">
        <v>831</v>
      </c>
      <c r="R612" s="23">
        <v>831</v>
      </c>
      <c r="S612" s="17" t="s">
        <v>20</v>
      </c>
      <c r="T612" s="17" t="str">
        <f>IF(ISERROR(VLOOKUP(B:B,'Shared Sites 2-18'!$A$2:$P$98,3,FALSE)),"",VLOOKUP(B:B,'Shared Sites 2-18'!$A$2:$P$98,3,FALSE))</f>
        <v/>
      </c>
      <c r="U612" s="17" t="str">
        <f>IF(ISERROR(VLOOKUP(B:B,'Shared Sites 2-18'!$A$2:$P$98,4,FALSE)),"",VLOOKUP(B:B,'Shared Sites 2-18'!$A$2:$P$98,4,FALSE))</f>
        <v/>
      </c>
      <c r="V612" s="17" t="str">
        <f>IF(ISERROR(VLOOKUP(B:B,'Shared Sites 2-18'!$A$2:$P$98,5,FALSE)),"",VLOOKUP(B:B,'Shared Sites 2-18'!$A$2:$P$98,5,FALSE))</f>
        <v/>
      </c>
      <c r="W612" s="17" t="str">
        <f>IF(ISERROR(VLOOKUP(B:B,'Shared Sites 2-18'!$A$2:$P$98,15,FALSE)),"",VLOOKUP(B:B,'Shared Sites 2-18'!$A$2:$P$98,15,FALSE))</f>
        <v/>
      </c>
      <c r="Y612" s="17" t="str">
        <f t="shared" si="20"/>
        <v>9654</v>
      </c>
      <c r="Z612" s="17">
        <v>9654</v>
      </c>
      <c r="AA612" s="402"/>
      <c r="AB612" s="420"/>
    </row>
    <row r="613" spans="1:28" ht="14.65" customHeight="1" x14ac:dyDescent="0.25">
      <c r="A613" s="16">
        <v>8245</v>
      </c>
      <c r="B613" s="16" t="s">
        <v>1020</v>
      </c>
      <c r="C613" s="16" t="s">
        <v>1021</v>
      </c>
      <c r="D613" s="16" t="s">
        <v>74</v>
      </c>
      <c r="E613" s="16" t="s">
        <v>50</v>
      </c>
      <c r="F613" s="17" t="s">
        <v>46</v>
      </c>
      <c r="G613" s="17" t="s">
        <v>46</v>
      </c>
      <c r="H613" s="17" t="s">
        <v>51</v>
      </c>
      <c r="I613" s="17" t="s">
        <v>51</v>
      </c>
      <c r="J613" s="17">
        <v>0</v>
      </c>
      <c r="K613" s="17">
        <v>74</v>
      </c>
      <c r="L613" s="17">
        <v>0</v>
      </c>
      <c r="M613" s="17">
        <v>0</v>
      </c>
      <c r="N613" s="17">
        <v>0</v>
      </c>
      <c r="O613" s="17">
        <v>0</v>
      </c>
      <c r="P613" s="23">
        <v>537</v>
      </c>
      <c r="Q613" s="23">
        <v>611</v>
      </c>
      <c r="R613" s="23">
        <v>611</v>
      </c>
      <c r="S613" s="17" t="s">
        <v>20</v>
      </c>
      <c r="T613" s="17" t="str">
        <f>IF(ISERROR(VLOOKUP(B:B,'Shared Sites 2-18'!$A$2:$P$98,3,FALSE)),"",VLOOKUP(B:B,'Shared Sites 2-18'!$A$2:$P$98,3,FALSE))</f>
        <v/>
      </c>
      <c r="U613" s="17" t="str">
        <f>IF(ISERROR(VLOOKUP(B:B,'Shared Sites 2-18'!$A$2:$P$98,4,FALSE)),"",VLOOKUP(B:B,'Shared Sites 2-18'!$A$2:$P$98,4,FALSE))</f>
        <v/>
      </c>
      <c r="V613" s="17" t="str">
        <f>IF(ISERROR(VLOOKUP(B:B,'Shared Sites 2-18'!$A$2:$P$98,5,FALSE)),"",VLOOKUP(B:B,'Shared Sites 2-18'!$A$2:$P$98,5,FALSE))</f>
        <v/>
      </c>
      <c r="W613" s="17" t="str">
        <f>IF(ISERROR(VLOOKUP(B:B,'Shared Sites 2-18'!$A$2:$P$98,15,FALSE)),"",VLOOKUP(B:B,'Shared Sites 2-18'!$A$2:$P$98,15,FALSE))</f>
        <v/>
      </c>
      <c r="Y613" s="17" t="str">
        <f t="shared" si="20"/>
        <v>9654</v>
      </c>
      <c r="Z613" s="17">
        <v>9654</v>
      </c>
      <c r="AA613" s="402"/>
      <c r="AB613" s="420"/>
    </row>
    <row r="614" spans="1:28" ht="14.65" customHeight="1" x14ac:dyDescent="0.25">
      <c r="A614" s="16">
        <v>8255</v>
      </c>
      <c r="B614" s="16" t="s">
        <v>1022</v>
      </c>
      <c r="C614" s="16" t="s">
        <v>1023</v>
      </c>
      <c r="D614" s="16" t="s">
        <v>74</v>
      </c>
      <c r="E614" s="16" t="s">
        <v>50</v>
      </c>
      <c r="F614" s="17" t="s">
        <v>46</v>
      </c>
      <c r="G614" s="17" t="s">
        <v>46</v>
      </c>
      <c r="H614" s="17" t="s">
        <v>51</v>
      </c>
      <c r="I614" s="17" t="s">
        <v>51</v>
      </c>
      <c r="J614" s="17">
        <v>0</v>
      </c>
      <c r="K614" s="17">
        <v>58</v>
      </c>
      <c r="L614" s="17">
        <v>0</v>
      </c>
      <c r="M614" s="17">
        <v>0</v>
      </c>
      <c r="N614" s="17">
        <v>0</v>
      </c>
      <c r="O614" s="17">
        <v>0</v>
      </c>
      <c r="P614" s="23">
        <v>665</v>
      </c>
      <c r="Q614" s="23">
        <v>723</v>
      </c>
      <c r="R614" s="23">
        <v>723</v>
      </c>
      <c r="S614" s="17" t="s">
        <v>20</v>
      </c>
      <c r="T614" s="17" t="str">
        <f>IF(ISERROR(VLOOKUP(B:B,'Shared Sites 2-18'!$A$2:$P$98,3,FALSE)),"",VLOOKUP(B:B,'Shared Sites 2-18'!$A$2:$P$98,3,FALSE))</f>
        <v/>
      </c>
      <c r="U614" s="17" t="str">
        <f>IF(ISERROR(VLOOKUP(B:B,'Shared Sites 2-18'!$A$2:$P$98,4,FALSE)),"",VLOOKUP(B:B,'Shared Sites 2-18'!$A$2:$P$98,4,FALSE))</f>
        <v/>
      </c>
      <c r="V614" s="17" t="str">
        <f>IF(ISERROR(VLOOKUP(B:B,'Shared Sites 2-18'!$A$2:$P$98,5,FALSE)),"",VLOOKUP(B:B,'Shared Sites 2-18'!$A$2:$P$98,5,FALSE))</f>
        <v/>
      </c>
      <c r="W614" s="17" t="str">
        <f>IF(ISERROR(VLOOKUP(B:B,'Shared Sites 2-18'!$A$2:$P$98,15,FALSE)),"",VLOOKUP(B:B,'Shared Sites 2-18'!$A$2:$P$98,15,FALSE))</f>
        <v/>
      </c>
      <c r="Y614" s="17" t="str">
        <f t="shared" si="20"/>
        <v>9654</v>
      </c>
      <c r="Z614" s="17">
        <v>9654</v>
      </c>
      <c r="AA614" s="402"/>
      <c r="AB614" s="420"/>
    </row>
    <row r="615" spans="1:28" ht="14.65" customHeight="1" x14ac:dyDescent="0.25">
      <c r="A615" s="16">
        <v>8259</v>
      </c>
      <c r="B615" s="16" t="s">
        <v>1024</v>
      </c>
      <c r="C615" s="16" t="s">
        <v>1025</v>
      </c>
      <c r="D615" s="16" t="s">
        <v>74</v>
      </c>
      <c r="E615" s="16" t="s">
        <v>50</v>
      </c>
      <c r="F615" s="17" t="s">
        <v>46</v>
      </c>
      <c r="G615" s="17" t="s">
        <v>46</v>
      </c>
      <c r="H615" s="17" t="s">
        <v>47</v>
      </c>
      <c r="I615" s="17" t="s">
        <v>47</v>
      </c>
      <c r="J615" s="17">
        <v>0</v>
      </c>
      <c r="K615" s="17">
        <v>76</v>
      </c>
      <c r="L615" s="17">
        <v>0</v>
      </c>
      <c r="M615" s="17">
        <v>0</v>
      </c>
      <c r="N615" s="17">
        <v>0</v>
      </c>
      <c r="O615" s="17">
        <v>0</v>
      </c>
      <c r="P615" s="23">
        <v>1261</v>
      </c>
      <c r="Q615" s="23">
        <v>1337</v>
      </c>
      <c r="R615" s="23">
        <v>1337</v>
      </c>
      <c r="S615" s="17" t="s">
        <v>20</v>
      </c>
      <c r="T615" s="17" t="str">
        <f>IF(ISERROR(VLOOKUP(B:B,'Shared Sites 2-18'!$A$2:$P$98,3,FALSE)),"",VLOOKUP(B:B,'Shared Sites 2-18'!$A$2:$P$98,3,FALSE))</f>
        <v/>
      </c>
      <c r="U615" s="17" t="str">
        <f>IF(ISERROR(VLOOKUP(B:B,'Shared Sites 2-18'!$A$2:$P$98,4,FALSE)),"",VLOOKUP(B:B,'Shared Sites 2-18'!$A$2:$P$98,4,FALSE))</f>
        <v/>
      </c>
      <c r="V615" s="17" t="str">
        <f>IF(ISERROR(VLOOKUP(B:B,'Shared Sites 2-18'!$A$2:$P$98,5,FALSE)),"",VLOOKUP(B:B,'Shared Sites 2-18'!$A$2:$P$98,5,FALSE))</f>
        <v/>
      </c>
      <c r="W615" s="17" t="str">
        <f>IF(ISERROR(VLOOKUP(B:B,'Shared Sites 2-18'!$A$2:$P$98,15,FALSE)),"",VLOOKUP(B:B,'Shared Sites 2-18'!$A$2:$P$98,15,FALSE))</f>
        <v/>
      </c>
      <c r="Y615" s="17" t="str">
        <f t="shared" si="20"/>
        <v>9654</v>
      </c>
      <c r="Z615" s="17">
        <v>9654</v>
      </c>
      <c r="AA615" s="402"/>
      <c r="AB615" s="420"/>
    </row>
    <row r="616" spans="1:28" ht="14.65" customHeight="1" x14ac:dyDescent="0.25">
      <c r="A616" s="16">
        <v>8264</v>
      </c>
      <c r="B616" s="16" t="s">
        <v>1026</v>
      </c>
      <c r="C616" s="16" t="s">
        <v>1027</v>
      </c>
      <c r="D616" s="16" t="s">
        <v>74</v>
      </c>
      <c r="E616" s="16" t="s">
        <v>50</v>
      </c>
      <c r="F616" s="17" t="s">
        <v>46</v>
      </c>
      <c r="G616" s="17" t="s">
        <v>46</v>
      </c>
      <c r="H616" s="17" t="s">
        <v>52</v>
      </c>
      <c r="I616" s="17" t="s">
        <v>52</v>
      </c>
      <c r="J616" s="17">
        <v>0</v>
      </c>
      <c r="K616" s="17">
        <v>58</v>
      </c>
      <c r="L616" s="17">
        <v>0</v>
      </c>
      <c r="M616" s="17">
        <v>0</v>
      </c>
      <c r="N616" s="17">
        <v>0</v>
      </c>
      <c r="O616" s="17">
        <v>0</v>
      </c>
      <c r="P616" s="23">
        <v>825</v>
      </c>
      <c r="Q616" s="23">
        <v>883</v>
      </c>
      <c r="R616" s="23">
        <v>883</v>
      </c>
      <c r="S616" s="17" t="s">
        <v>20</v>
      </c>
      <c r="T616" s="17" t="str">
        <f>IF(ISERROR(VLOOKUP(B:B,'Shared Sites 2-18'!$A$2:$P$98,3,FALSE)),"",VLOOKUP(B:B,'Shared Sites 2-18'!$A$2:$P$98,3,FALSE))</f>
        <v/>
      </c>
      <c r="U616" s="17" t="str">
        <f>IF(ISERROR(VLOOKUP(B:B,'Shared Sites 2-18'!$A$2:$P$98,4,FALSE)),"",VLOOKUP(B:B,'Shared Sites 2-18'!$A$2:$P$98,4,FALSE))</f>
        <v/>
      </c>
      <c r="V616" s="17" t="str">
        <f>IF(ISERROR(VLOOKUP(B:B,'Shared Sites 2-18'!$A$2:$P$98,5,FALSE)),"",VLOOKUP(B:B,'Shared Sites 2-18'!$A$2:$P$98,5,FALSE))</f>
        <v/>
      </c>
      <c r="W616" s="17" t="str">
        <f>IF(ISERROR(VLOOKUP(B:B,'Shared Sites 2-18'!$A$2:$P$98,15,FALSE)),"",VLOOKUP(B:B,'Shared Sites 2-18'!$A$2:$P$98,15,FALSE))</f>
        <v/>
      </c>
      <c r="Y616" s="17" t="str">
        <f t="shared" si="20"/>
        <v>9654</v>
      </c>
      <c r="Z616" s="17">
        <v>9654</v>
      </c>
      <c r="AA616" s="402"/>
      <c r="AB616" s="420"/>
    </row>
    <row r="617" spans="1:28" ht="14.65" customHeight="1" x14ac:dyDescent="0.25">
      <c r="A617" s="16">
        <v>8268</v>
      </c>
      <c r="B617" s="16" t="s">
        <v>1028</v>
      </c>
      <c r="C617" s="16" t="s">
        <v>1029</v>
      </c>
      <c r="D617" s="16" t="s">
        <v>74</v>
      </c>
      <c r="E617" s="16" t="s">
        <v>50</v>
      </c>
      <c r="F617" s="17" t="s">
        <v>46</v>
      </c>
      <c r="G617" s="17" t="s">
        <v>46</v>
      </c>
      <c r="H617" s="17" t="s">
        <v>52</v>
      </c>
      <c r="I617" s="17" t="s">
        <v>52</v>
      </c>
      <c r="J617" s="17">
        <v>0</v>
      </c>
      <c r="K617" s="17">
        <v>82</v>
      </c>
      <c r="L617" s="17">
        <v>0</v>
      </c>
      <c r="M617" s="17">
        <v>0</v>
      </c>
      <c r="N617" s="17">
        <v>0</v>
      </c>
      <c r="O617" s="17">
        <v>0</v>
      </c>
      <c r="P617" s="23">
        <v>1374</v>
      </c>
      <c r="Q617" s="23">
        <v>1456</v>
      </c>
      <c r="R617" s="23">
        <v>1456</v>
      </c>
      <c r="S617" s="17" t="s">
        <v>20</v>
      </c>
      <c r="T617" s="17" t="str">
        <f>IF(ISERROR(VLOOKUP(B:B,'Shared Sites 2-18'!$A$2:$P$98,3,FALSE)),"",VLOOKUP(B:B,'Shared Sites 2-18'!$A$2:$P$98,3,FALSE))</f>
        <v/>
      </c>
      <c r="U617" s="17" t="str">
        <f>IF(ISERROR(VLOOKUP(B:B,'Shared Sites 2-18'!$A$2:$P$98,4,FALSE)),"",VLOOKUP(B:B,'Shared Sites 2-18'!$A$2:$P$98,4,FALSE))</f>
        <v/>
      </c>
      <c r="V617" s="17" t="str">
        <f>IF(ISERROR(VLOOKUP(B:B,'Shared Sites 2-18'!$A$2:$P$98,5,FALSE)),"",VLOOKUP(B:B,'Shared Sites 2-18'!$A$2:$P$98,5,FALSE))</f>
        <v/>
      </c>
      <c r="W617" s="17" t="str">
        <f>IF(ISERROR(VLOOKUP(B:B,'Shared Sites 2-18'!$A$2:$P$98,15,FALSE)),"",VLOOKUP(B:B,'Shared Sites 2-18'!$A$2:$P$98,15,FALSE))</f>
        <v/>
      </c>
      <c r="Y617" s="17" t="str">
        <f t="shared" si="20"/>
        <v>9654</v>
      </c>
      <c r="Z617" s="17">
        <v>9654</v>
      </c>
      <c r="AA617" s="402"/>
      <c r="AB617" s="420"/>
    </row>
    <row r="618" spans="1:28" ht="14.65" customHeight="1" x14ac:dyDescent="0.25">
      <c r="A618" s="16">
        <v>8272</v>
      </c>
      <c r="B618" s="16" t="s">
        <v>1030</v>
      </c>
      <c r="C618" s="16" t="s">
        <v>1031</v>
      </c>
      <c r="D618" s="16" t="s">
        <v>74</v>
      </c>
      <c r="E618" s="16" t="s">
        <v>50</v>
      </c>
      <c r="F618" s="17" t="s">
        <v>102</v>
      </c>
      <c r="G618" s="17" t="s">
        <v>46</v>
      </c>
      <c r="H618" s="17" t="s">
        <v>47</v>
      </c>
      <c r="I618" s="17" t="s">
        <v>47</v>
      </c>
      <c r="J618" s="17">
        <v>0</v>
      </c>
      <c r="K618" s="17">
        <v>35</v>
      </c>
      <c r="L618" s="17">
        <v>0</v>
      </c>
      <c r="M618" s="17">
        <v>0</v>
      </c>
      <c r="N618" s="17">
        <v>0</v>
      </c>
      <c r="O618" s="17">
        <v>0</v>
      </c>
      <c r="P618" s="23">
        <v>2367</v>
      </c>
      <c r="Q618" s="23">
        <v>2402</v>
      </c>
      <c r="R618" s="23">
        <v>2402</v>
      </c>
      <c r="S618" s="17" t="s">
        <v>20</v>
      </c>
      <c r="T618" s="17" t="str">
        <f>IF(ISERROR(VLOOKUP(B:B,'Shared Sites 2-18'!$A$2:$P$98,3,FALSE)),"",VLOOKUP(B:B,'Shared Sites 2-18'!$A$2:$P$98,3,FALSE))</f>
        <v/>
      </c>
      <c r="U618" s="17" t="str">
        <f>IF(ISERROR(VLOOKUP(B:B,'Shared Sites 2-18'!$A$2:$P$98,4,FALSE)),"",VLOOKUP(B:B,'Shared Sites 2-18'!$A$2:$P$98,4,FALSE))</f>
        <v/>
      </c>
      <c r="V618" s="17" t="str">
        <f>IF(ISERROR(VLOOKUP(B:B,'Shared Sites 2-18'!$A$2:$P$98,5,FALSE)),"",VLOOKUP(B:B,'Shared Sites 2-18'!$A$2:$P$98,5,FALSE))</f>
        <v/>
      </c>
      <c r="W618" s="17" t="str">
        <f>IF(ISERROR(VLOOKUP(B:B,'Shared Sites 2-18'!$A$2:$P$98,15,FALSE)),"",VLOOKUP(B:B,'Shared Sites 2-18'!$A$2:$P$98,15,FALSE))</f>
        <v/>
      </c>
      <c r="Y618" s="17" t="str">
        <f t="shared" si="20"/>
        <v>9654</v>
      </c>
      <c r="Z618" s="17">
        <v>9654</v>
      </c>
      <c r="AA618" s="402"/>
      <c r="AB618" s="420"/>
    </row>
    <row r="619" spans="1:28" ht="14.65" customHeight="1" x14ac:dyDescent="0.25">
      <c r="A619" s="16">
        <v>8283</v>
      </c>
      <c r="B619" s="16" t="s">
        <v>1032</v>
      </c>
      <c r="C619" s="16" t="s">
        <v>1033</v>
      </c>
      <c r="D619" s="16" t="s">
        <v>74</v>
      </c>
      <c r="E619" s="16" t="s">
        <v>50</v>
      </c>
      <c r="F619" s="17" t="s">
        <v>46</v>
      </c>
      <c r="G619" s="17" t="s">
        <v>46</v>
      </c>
      <c r="H619" s="17" t="s">
        <v>47</v>
      </c>
      <c r="I619" s="17" t="s">
        <v>47</v>
      </c>
      <c r="J619" s="17">
        <v>0</v>
      </c>
      <c r="K619" s="17">
        <v>96</v>
      </c>
      <c r="L619" s="17">
        <v>0</v>
      </c>
      <c r="M619" s="17">
        <v>0</v>
      </c>
      <c r="N619" s="17">
        <v>0</v>
      </c>
      <c r="O619" s="17">
        <v>0</v>
      </c>
      <c r="P619" s="23">
        <v>735</v>
      </c>
      <c r="Q619" s="23">
        <v>831</v>
      </c>
      <c r="R619" s="23">
        <v>831</v>
      </c>
      <c r="S619" s="17" t="s">
        <v>20</v>
      </c>
      <c r="T619" s="17" t="str">
        <f>IF(ISERROR(VLOOKUP(B:B,'Shared Sites 2-18'!$A$2:$P$98,3,FALSE)),"",VLOOKUP(B:B,'Shared Sites 2-18'!$A$2:$P$98,3,FALSE))</f>
        <v/>
      </c>
      <c r="U619" s="17" t="str">
        <f>IF(ISERROR(VLOOKUP(B:B,'Shared Sites 2-18'!$A$2:$P$98,4,FALSE)),"",VLOOKUP(B:B,'Shared Sites 2-18'!$A$2:$P$98,4,FALSE))</f>
        <v/>
      </c>
      <c r="V619" s="17" t="str">
        <f>IF(ISERROR(VLOOKUP(B:B,'Shared Sites 2-18'!$A$2:$P$98,5,FALSE)),"",VLOOKUP(B:B,'Shared Sites 2-18'!$A$2:$P$98,5,FALSE))</f>
        <v/>
      </c>
      <c r="W619" s="17" t="str">
        <f>IF(ISERROR(VLOOKUP(B:B,'Shared Sites 2-18'!$A$2:$P$98,15,FALSE)),"",VLOOKUP(B:B,'Shared Sites 2-18'!$A$2:$P$98,15,FALSE))</f>
        <v/>
      </c>
      <c r="Y619" s="17" t="str">
        <f t="shared" si="20"/>
        <v>9654</v>
      </c>
      <c r="Z619" s="17">
        <v>9654</v>
      </c>
      <c r="AA619" s="402"/>
      <c r="AB619" s="420"/>
    </row>
    <row r="620" spans="1:28" ht="14.65" customHeight="1" x14ac:dyDescent="0.25">
      <c r="A620" s="16">
        <v>8306</v>
      </c>
      <c r="B620" s="16" t="s">
        <v>1034</v>
      </c>
      <c r="C620" s="16" t="s">
        <v>1035</v>
      </c>
      <c r="D620" s="16" t="s">
        <v>74</v>
      </c>
      <c r="E620" s="16" t="s">
        <v>50</v>
      </c>
      <c r="F620" s="17" t="s">
        <v>46</v>
      </c>
      <c r="G620" s="17" t="s">
        <v>46</v>
      </c>
      <c r="H620" s="17" t="s">
        <v>49</v>
      </c>
      <c r="I620" s="17" t="s">
        <v>49</v>
      </c>
      <c r="J620" s="17">
        <v>0</v>
      </c>
      <c r="K620" s="17">
        <v>109</v>
      </c>
      <c r="L620" s="17">
        <v>0</v>
      </c>
      <c r="M620" s="17">
        <v>0</v>
      </c>
      <c r="N620" s="17">
        <v>0</v>
      </c>
      <c r="O620" s="17">
        <v>0</v>
      </c>
      <c r="P620" s="23">
        <v>1048</v>
      </c>
      <c r="Q620" s="23">
        <v>1157</v>
      </c>
      <c r="R620" s="23">
        <v>1157</v>
      </c>
      <c r="S620" s="17" t="s">
        <v>20</v>
      </c>
      <c r="T620" s="17" t="str">
        <f>IF(ISERROR(VLOOKUP(B:B,'Shared Sites 2-18'!$A$2:$P$98,3,FALSE)),"",VLOOKUP(B:B,'Shared Sites 2-18'!$A$2:$P$98,3,FALSE))</f>
        <v/>
      </c>
      <c r="U620" s="17" t="str">
        <f>IF(ISERROR(VLOOKUP(B:B,'Shared Sites 2-18'!$A$2:$P$98,4,FALSE)),"",VLOOKUP(B:B,'Shared Sites 2-18'!$A$2:$P$98,4,FALSE))</f>
        <v/>
      </c>
      <c r="V620" s="17" t="str">
        <f>IF(ISERROR(VLOOKUP(B:B,'Shared Sites 2-18'!$A$2:$P$98,5,FALSE)),"",VLOOKUP(B:B,'Shared Sites 2-18'!$A$2:$P$98,5,FALSE))</f>
        <v/>
      </c>
      <c r="W620" s="17" t="str">
        <f>IF(ISERROR(VLOOKUP(B:B,'Shared Sites 2-18'!$A$2:$P$98,15,FALSE)),"",VLOOKUP(B:B,'Shared Sites 2-18'!$A$2:$P$98,15,FALSE))</f>
        <v/>
      </c>
      <c r="Y620" s="17" t="str">
        <f t="shared" si="20"/>
        <v>9654</v>
      </c>
      <c r="Z620" s="17">
        <v>9654</v>
      </c>
      <c r="AA620" s="402"/>
      <c r="AB620" s="420"/>
    </row>
    <row r="621" spans="1:28" ht="14.65" customHeight="1" x14ac:dyDescent="0.25">
      <c r="A621" s="16">
        <v>8321</v>
      </c>
      <c r="B621" s="16" t="s">
        <v>1036</v>
      </c>
      <c r="C621" s="16" t="s">
        <v>1037</v>
      </c>
      <c r="D621" s="16" t="s">
        <v>74</v>
      </c>
      <c r="E621" s="16" t="s">
        <v>50</v>
      </c>
      <c r="F621" s="17" t="s">
        <v>46</v>
      </c>
      <c r="G621" s="17" t="s">
        <v>46</v>
      </c>
      <c r="H621" s="17" t="s">
        <v>49</v>
      </c>
      <c r="I621" s="17" t="s">
        <v>49</v>
      </c>
      <c r="J621" s="17">
        <v>0</v>
      </c>
      <c r="K621" s="17">
        <v>54</v>
      </c>
      <c r="L621" s="17">
        <v>0</v>
      </c>
      <c r="M621" s="17">
        <v>0</v>
      </c>
      <c r="N621" s="17">
        <v>0</v>
      </c>
      <c r="O621" s="17">
        <v>0</v>
      </c>
      <c r="P621" s="23">
        <v>1071</v>
      </c>
      <c r="Q621" s="23">
        <v>1125</v>
      </c>
      <c r="R621" s="23">
        <v>1125</v>
      </c>
      <c r="S621" s="17" t="s">
        <v>20</v>
      </c>
      <c r="T621" s="17" t="str">
        <f>IF(ISERROR(VLOOKUP(B:B,'Shared Sites 2-18'!$A$2:$P$98,3,FALSE)),"",VLOOKUP(B:B,'Shared Sites 2-18'!$A$2:$P$98,3,FALSE))</f>
        <v/>
      </c>
      <c r="U621" s="17" t="str">
        <f>IF(ISERROR(VLOOKUP(B:B,'Shared Sites 2-18'!$A$2:$P$98,4,FALSE)),"",VLOOKUP(B:B,'Shared Sites 2-18'!$A$2:$P$98,4,FALSE))</f>
        <v/>
      </c>
      <c r="V621" s="17" t="str">
        <f>IF(ISERROR(VLOOKUP(B:B,'Shared Sites 2-18'!$A$2:$P$98,5,FALSE)),"",VLOOKUP(B:B,'Shared Sites 2-18'!$A$2:$P$98,5,FALSE))</f>
        <v/>
      </c>
      <c r="W621" s="17" t="str">
        <f>IF(ISERROR(VLOOKUP(B:B,'Shared Sites 2-18'!$A$2:$P$98,15,FALSE)),"",VLOOKUP(B:B,'Shared Sites 2-18'!$A$2:$P$98,15,FALSE))</f>
        <v/>
      </c>
      <c r="Y621" s="17" t="str">
        <f t="shared" si="20"/>
        <v>9654</v>
      </c>
      <c r="Z621" s="17">
        <v>9654</v>
      </c>
      <c r="AA621" s="402"/>
      <c r="AB621" s="420"/>
    </row>
    <row r="622" spans="1:28" ht="14.65" customHeight="1" x14ac:dyDescent="0.25">
      <c r="A622" s="16">
        <v>8340</v>
      </c>
      <c r="B622" s="16" t="s">
        <v>1038</v>
      </c>
      <c r="C622" s="16" t="s">
        <v>1039</v>
      </c>
      <c r="D622" s="16" t="s">
        <v>74</v>
      </c>
      <c r="E622" s="16" t="s">
        <v>50</v>
      </c>
      <c r="F622" s="17" t="s">
        <v>46</v>
      </c>
      <c r="G622" s="17" t="s">
        <v>46</v>
      </c>
      <c r="H622" s="17" t="s">
        <v>51</v>
      </c>
      <c r="I622" s="17" t="s">
        <v>51</v>
      </c>
      <c r="J622" s="17">
        <v>0</v>
      </c>
      <c r="K622" s="17">
        <v>45</v>
      </c>
      <c r="L622" s="17">
        <v>0</v>
      </c>
      <c r="M622" s="17">
        <v>0</v>
      </c>
      <c r="N622" s="17">
        <v>0</v>
      </c>
      <c r="O622" s="17">
        <v>0</v>
      </c>
      <c r="P622" s="23">
        <v>1278</v>
      </c>
      <c r="Q622" s="23">
        <v>1323</v>
      </c>
      <c r="R622" s="23">
        <v>1323</v>
      </c>
      <c r="S622" s="17" t="s">
        <v>20</v>
      </c>
      <c r="T622" s="17" t="str">
        <f>IF(ISERROR(VLOOKUP(B:B,'Shared Sites 2-18'!$A$2:$P$98,3,FALSE)),"",VLOOKUP(B:B,'Shared Sites 2-18'!$A$2:$P$98,3,FALSE))</f>
        <v/>
      </c>
      <c r="U622" s="17" t="str">
        <f>IF(ISERROR(VLOOKUP(B:B,'Shared Sites 2-18'!$A$2:$P$98,4,FALSE)),"",VLOOKUP(B:B,'Shared Sites 2-18'!$A$2:$P$98,4,FALSE))</f>
        <v/>
      </c>
      <c r="V622" s="17" t="str">
        <f>IF(ISERROR(VLOOKUP(B:B,'Shared Sites 2-18'!$A$2:$P$98,5,FALSE)),"",VLOOKUP(B:B,'Shared Sites 2-18'!$A$2:$P$98,5,FALSE))</f>
        <v/>
      </c>
      <c r="W622" s="17" t="str">
        <f>IF(ISERROR(VLOOKUP(B:B,'Shared Sites 2-18'!$A$2:$P$98,15,FALSE)),"",VLOOKUP(B:B,'Shared Sites 2-18'!$A$2:$P$98,15,FALSE))</f>
        <v/>
      </c>
      <c r="Y622" s="17" t="str">
        <f t="shared" si="20"/>
        <v>9654</v>
      </c>
      <c r="Z622" s="17">
        <v>9654</v>
      </c>
      <c r="AA622" s="402"/>
      <c r="AB622" s="420"/>
    </row>
    <row r="623" spans="1:28" ht="14.65" customHeight="1" x14ac:dyDescent="0.25">
      <c r="A623" s="16">
        <v>8344</v>
      </c>
      <c r="B623" s="16" t="s">
        <v>1040</v>
      </c>
      <c r="C623" s="16" t="s">
        <v>1041</v>
      </c>
      <c r="D623" s="16" t="s">
        <v>74</v>
      </c>
      <c r="E623" s="16" t="s">
        <v>50</v>
      </c>
      <c r="F623" s="17" t="s">
        <v>46</v>
      </c>
      <c r="G623" s="17" t="s">
        <v>46</v>
      </c>
      <c r="H623" s="17" t="s">
        <v>47</v>
      </c>
      <c r="I623" s="17" t="s">
        <v>47</v>
      </c>
      <c r="J623" s="17">
        <v>0</v>
      </c>
      <c r="K623" s="17">
        <v>26</v>
      </c>
      <c r="L623" s="17">
        <v>0</v>
      </c>
      <c r="M623" s="17">
        <v>0</v>
      </c>
      <c r="N623" s="17">
        <v>0</v>
      </c>
      <c r="O623" s="17">
        <v>0</v>
      </c>
      <c r="P623" s="23">
        <v>597</v>
      </c>
      <c r="Q623" s="23">
        <v>623</v>
      </c>
      <c r="R623" s="23">
        <v>623</v>
      </c>
      <c r="S623" s="17" t="s">
        <v>20</v>
      </c>
      <c r="T623" s="17" t="str">
        <f>IF(ISERROR(VLOOKUP(B:B,'Shared Sites 2-18'!$A$2:$P$98,3,FALSE)),"",VLOOKUP(B:B,'Shared Sites 2-18'!$A$2:$P$98,3,FALSE))</f>
        <v/>
      </c>
      <c r="U623" s="17" t="str">
        <f>IF(ISERROR(VLOOKUP(B:B,'Shared Sites 2-18'!$A$2:$P$98,4,FALSE)),"",VLOOKUP(B:B,'Shared Sites 2-18'!$A$2:$P$98,4,FALSE))</f>
        <v/>
      </c>
      <c r="V623" s="17" t="str">
        <f>IF(ISERROR(VLOOKUP(B:B,'Shared Sites 2-18'!$A$2:$P$98,5,FALSE)),"",VLOOKUP(B:B,'Shared Sites 2-18'!$A$2:$P$98,5,FALSE))</f>
        <v/>
      </c>
      <c r="W623" s="17" t="str">
        <f>IF(ISERROR(VLOOKUP(B:B,'Shared Sites 2-18'!$A$2:$P$98,15,FALSE)),"",VLOOKUP(B:B,'Shared Sites 2-18'!$A$2:$P$98,15,FALSE))</f>
        <v/>
      </c>
      <c r="Y623" s="17" t="str">
        <f t="shared" si="20"/>
        <v>9654</v>
      </c>
      <c r="Z623" s="17">
        <v>9654</v>
      </c>
      <c r="AA623" s="402"/>
      <c r="AB623" s="420"/>
    </row>
    <row r="624" spans="1:28" ht="14.65" customHeight="1" x14ac:dyDescent="0.25">
      <c r="A624" s="16">
        <v>8352</v>
      </c>
      <c r="B624" s="16" t="s">
        <v>1042</v>
      </c>
      <c r="C624" s="16" t="s">
        <v>1043</v>
      </c>
      <c r="D624" s="16" t="s">
        <v>74</v>
      </c>
      <c r="E624" s="16" t="s">
        <v>50</v>
      </c>
      <c r="F624" s="17" t="s">
        <v>46</v>
      </c>
      <c r="G624" s="17" t="s">
        <v>46</v>
      </c>
      <c r="H624" s="17" t="s">
        <v>48</v>
      </c>
      <c r="I624" s="17" t="s">
        <v>48</v>
      </c>
      <c r="J624" s="17">
        <v>0</v>
      </c>
      <c r="K624" s="17">
        <v>102</v>
      </c>
      <c r="L624" s="17">
        <v>0</v>
      </c>
      <c r="M624" s="17">
        <v>0</v>
      </c>
      <c r="N624" s="17">
        <v>0</v>
      </c>
      <c r="O624" s="17">
        <v>0</v>
      </c>
      <c r="P624" s="23">
        <v>1152</v>
      </c>
      <c r="Q624" s="23">
        <v>1254</v>
      </c>
      <c r="R624" s="23">
        <v>1254</v>
      </c>
      <c r="S624" s="17" t="s">
        <v>20</v>
      </c>
      <c r="T624" s="17" t="str">
        <f>IF(ISERROR(VLOOKUP(B:B,'Shared Sites 2-18'!$A$2:$P$98,3,FALSE)),"",VLOOKUP(B:B,'Shared Sites 2-18'!$A$2:$P$98,3,FALSE))</f>
        <v/>
      </c>
      <c r="U624" s="17" t="str">
        <f>IF(ISERROR(VLOOKUP(B:B,'Shared Sites 2-18'!$A$2:$P$98,4,FALSE)),"",VLOOKUP(B:B,'Shared Sites 2-18'!$A$2:$P$98,4,FALSE))</f>
        <v/>
      </c>
      <c r="V624" s="17" t="str">
        <f>IF(ISERROR(VLOOKUP(B:B,'Shared Sites 2-18'!$A$2:$P$98,5,FALSE)),"",VLOOKUP(B:B,'Shared Sites 2-18'!$A$2:$P$98,5,FALSE))</f>
        <v/>
      </c>
      <c r="W624" s="17" t="str">
        <f>IF(ISERROR(VLOOKUP(B:B,'Shared Sites 2-18'!$A$2:$P$98,15,FALSE)),"",VLOOKUP(B:B,'Shared Sites 2-18'!$A$2:$P$98,15,FALSE))</f>
        <v/>
      </c>
      <c r="Y624" s="17" t="str">
        <f t="shared" si="20"/>
        <v>9654</v>
      </c>
      <c r="Z624" s="17">
        <v>9654</v>
      </c>
      <c r="AA624" s="402"/>
      <c r="AB624" s="420"/>
    </row>
    <row r="625" spans="1:28" ht="14.65" customHeight="1" x14ac:dyDescent="0.25">
      <c r="A625" s="16">
        <v>8354</v>
      </c>
      <c r="B625" s="16" t="s">
        <v>1044</v>
      </c>
      <c r="C625" s="16" t="s">
        <v>1045</v>
      </c>
      <c r="D625" s="16" t="s">
        <v>74</v>
      </c>
      <c r="E625" s="16" t="s">
        <v>50</v>
      </c>
      <c r="F625" s="17" t="s">
        <v>46</v>
      </c>
      <c r="G625" s="17" t="s">
        <v>46</v>
      </c>
      <c r="H625" s="17" t="s">
        <v>47</v>
      </c>
      <c r="I625" s="17" t="s">
        <v>47</v>
      </c>
      <c r="J625" s="17">
        <v>0</v>
      </c>
      <c r="K625" s="17">
        <v>40</v>
      </c>
      <c r="L625" s="17">
        <v>0</v>
      </c>
      <c r="M625" s="17">
        <v>0</v>
      </c>
      <c r="N625" s="17">
        <v>0</v>
      </c>
      <c r="O625" s="17">
        <v>0</v>
      </c>
      <c r="P625" s="23">
        <v>1450</v>
      </c>
      <c r="Q625" s="23">
        <v>1490</v>
      </c>
      <c r="R625" s="23">
        <v>1490</v>
      </c>
      <c r="S625" s="17" t="s">
        <v>20</v>
      </c>
      <c r="T625" s="17" t="str">
        <f>IF(ISERROR(VLOOKUP(B:B,'Shared Sites 2-18'!$A$2:$P$98,3,FALSE)),"",VLOOKUP(B:B,'Shared Sites 2-18'!$A$2:$P$98,3,FALSE))</f>
        <v/>
      </c>
      <c r="U625" s="17" t="str">
        <f>IF(ISERROR(VLOOKUP(B:B,'Shared Sites 2-18'!$A$2:$P$98,4,FALSE)),"",VLOOKUP(B:B,'Shared Sites 2-18'!$A$2:$P$98,4,FALSE))</f>
        <v/>
      </c>
      <c r="V625" s="17" t="str">
        <f>IF(ISERROR(VLOOKUP(B:B,'Shared Sites 2-18'!$A$2:$P$98,5,FALSE)),"",VLOOKUP(B:B,'Shared Sites 2-18'!$A$2:$P$98,5,FALSE))</f>
        <v/>
      </c>
      <c r="W625" s="17" t="str">
        <f>IF(ISERROR(VLOOKUP(B:B,'Shared Sites 2-18'!$A$2:$P$98,15,FALSE)),"",VLOOKUP(B:B,'Shared Sites 2-18'!$A$2:$P$98,15,FALSE))</f>
        <v/>
      </c>
      <c r="Y625" s="17" t="str">
        <f t="shared" si="20"/>
        <v>9654</v>
      </c>
      <c r="Z625" s="17">
        <v>9654</v>
      </c>
      <c r="AA625" s="402"/>
      <c r="AB625" s="420"/>
    </row>
    <row r="626" spans="1:28" ht="14.65" customHeight="1" x14ac:dyDescent="0.25">
      <c r="A626" s="16">
        <v>8355</v>
      </c>
      <c r="B626" s="16" t="s">
        <v>1046</v>
      </c>
      <c r="C626" s="16" t="s">
        <v>1047</v>
      </c>
      <c r="D626" s="16" t="s">
        <v>74</v>
      </c>
      <c r="E626" s="16" t="s">
        <v>80</v>
      </c>
      <c r="F626" s="17" t="s">
        <v>46</v>
      </c>
      <c r="G626" s="17" t="s">
        <v>46</v>
      </c>
      <c r="H626" s="17" t="s">
        <v>49</v>
      </c>
      <c r="I626" s="17" t="s">
        <v>49</v>
      </c>
      <c r="J626" s="17">
        <v>0</v>
      </c>
      <c r="K626" s="17">
        <v>54</v>
      </c>
      <c r="L626" s="17">
        <v>0</v>
      </c>
      <c r="M626" s="17">
        <v>0</v>
      </c>
      <c r="N626" s="17">
        <v>0</v>
      </c>
      <c r="O626" s="17">
        <v>0</v>
      </c>
      <c r="P626" s="23">
        <v>1505</v>
      </c>
      <c r="Q626" s="23">
        <v>1559</v>
      </c>
      <c r="R626" s="23">
        <v>1559</v>
      </c>
      <c r="S626" s="17" t="s">
        <v>20</v>
      </c>
      <c r="T626" s="17" t="str">
        <f>IF(ISERROR(VLOOKUP(B:B,'Shared Sites 2-18'!$A$2:$P$98,3,FALSE)),"",VLOOKUP(B:B,'Shared Sites 2-18'!$A$2:$P$98,3,FALSE))</f>
        <v/>
      </c>
      <c r="U626" s="17" t="str">
        <f>IF(ISERROR(VLOOKUP(B:B,'Shared Sites 2-18'!$A$2:$P$98,4,FALSE)),"",VLOOKUP(B:B,'Shared Sites 2-18'!$A$2:$P$98,4,FALSE))</f>
        <v/>
      </c>
      <c r="V626" s="17" t="str">
        <f>IF(ISERROR(VLOOKUP(B:B,'Shared Sites 2-18'!$A$2:$P$98,5,FALSE)),"",VLOOKUP(B:B,'Shared Sites 2-18'!$A$2:$P$98,5,FALSE))</f>
        <v/>
      </c>
      <c r="W626" s="17" t="str">
        <f>IF(ISERROR(VLOOKUP(B:B,'Shared Sites 2-18'!$A$2:$P$98,15,FALSE)),"",VLOOKUP(B:B,'Shared Sites 2-18'!$A$2:$P$98,15,FALSE))</f>
        <v/>
      </c>
      <c r="Y626" s="17" t="str">
        <f t="shared" si="20"/>
        <v>9654</v>
      </c>
      <c r="Z626" s="17">
        <v>9654</v>
      </c>
      <c r="AA626" s="402"/>
      <c r="AB626" s="420"/>
    </row>
    <row r="627" spans="1:28" ht="14.65" customHeight="1" x14ac:dyDescent="0.25">
      <c r="A627" s="16">
        <v>8356</v>
      </c>
      <c r="B627" s="16" t="s">
        <v>1048</v>
      </c>
      <c r="C627" s="16" t="s">
        <v>1669</v>
      </c>
      <c r="D627" s="16" t="s">
        <v>74</v>
      </c>
      <c r="E627" s="16" t="s">
        <v>80</v>
      </c>
      <c r="F627" s="17" t="s">
        <v>102</v>
      </c>
      <c r="G627" s="17" t="s">
        <v>46</v>
      </c>
      <c r="H627" s="17" t="s">
        <v>51</v>
      </c>
      <c r="I627" s="17" t="s">
        <v>51</v>
      </c>
      <c r="J627" s="17">
        <v>0</v>
      </c>
      <c r="K627" s="17">
        <v>52</v>
      </c>
      <c r="L627" s="17">
        <v>0</v>
      </c>
      <c r="M627" s="17">
        <v>0</v>
      </c>
      <c r="N627" s="17">
        <v>0</v>
      </c>
      <c r="O627" s="17">
        <v>0</v>
      </c>
      <c r="P627" s="23">
        <v>2086</v>
      </c>
      <c r="Q627" s="23">
        <v>2138</v>
      </c>
      <c r="R627" s="23">
        <v>2138</v>
      </c>
      <c r="S627" s="17" t="s">
        <v>20</v>
      </c>
      <c r="T627" s="17" t="str">
        <f>IF(ISERROR(VLOOKUP(B:B,'Shared Sites 2-18'!$A$2:$P$98,3,FALSE)),"",VLOOKUP(B:B,'Shared Sites 2-18'!$A$2:$P$98,3,FALSE))</f>
        <v/>
      </c>
      <c r="U627" s="17" t="str">
        <f>IF(ISERROR(VLOOKUP(B:B,'Shared Sites 2-18'!$A$2:$P$98,4,FALSE)),"",VLOOKUP(B:B,'Shared Sites 2-18'!$A$2:$P$98,4,FALSE))</f>
        <v/>
      </c>
      <c r="V627" s="17" t="str">
        <f>IF(ISERROR(VLOOKUP(B:B,'Shared Sites 2-18'!$A$2:$P$98,5,FALSE)),"",VLOOKUP(B:B,'Shared Sites 2-18'!$A$2:$P$98,5,FALSE))</f>
        <v/>
      </c>
      <c r="W627" s="17" t="str">
        <f>IF(ISERROR(VLOOKUP(B:B,'Shared Sites 2-18'!$A$2:$P$98,15,FALSE)),"",VLOOKUP(B:B,'Shared Sites 2-18'!$A$2:$P$98,15,FALSE))</f>
        <v/>
      </c>
      <c r="Y627" s="17" t="str">
        <f t="shared" si="20"/>
        <v>9654</v>
      </c>
      <c r="Z627" s="17">
        <v>9654</v>
      </c>
      <c r="AA627" s="402"/>
      <c r="AB627" s="420"/>
    </row>
    <row r="628" spans="1:28" ht="14.65" customHeight="1" x14ac:dyDescent="0.25">
      <c r="A628" s="16">
        <v>8358</v>
      </c>
      <c r="B628" s="16" t="s">
        <v>819</v>
      </c>
      <c r="C628" s="16" t="s">
        <v>820</v>
      </c>
      <c r="D628" s="16" t="s">
        <v>74</v>
      </c>
      <c r="E628" s="16" t="s">
        <v>50</v>
      </c>
      <c r="F628" s="17" t="s">
        <v>46</v>
      </c>
      <c r="G628" s="17" t="s">
        <v>46</v>
      </c>
      <c r="H628" s="17" t="s">
        <v>49</v>
      </c>
      <c r="I628" s="17" t="s">
        <v>49</v>
      </c>
      <c r="J628" s="17">
        <v>0</v>
      </c>
      <c r="K628" s="17">
        <v>78</v>
      </c>
      <c r="L628" s="17">
        <v>0</v>
      </c>
      <c r="M628" s="17">
        <v>0</v>
      </c>
      <c r="N628" s="17">
        <v>0</v>
      </c>
      <c r="O628" s="17">
        <v>0</v>
      </c>
      <c r="P628" s="23">
        <v>622</v>
      </c>
      <c r="Q628" s="23">
        <v>700</v>
      </c>
      <c r="R628" s="23">
        <v>700</v>
      </c>
      <c r="S628" s="17" t="s">
        <v>20</v>
      </c>
      <c r="T628" s="17">
        <f>IF(ISERROR(VLOOKUP(B:B,'Shared Sites 2-18'!$A$2:$P$98,3,FALSE)),"",VLOOKUP(B:B,'Shared Sites 2-18'!$A$2:$P$98,3,FALSE))</f>
        <v>5</v>
      </c>
      <c r="U628" s="17" t="str">
        <f>IF(ISERROR(VLOOKUP(B:B,'Shared Sites 2-18'!$A$2:$P$98,4,FALSE)),"",VLOOKUP(B:B,'Shared Sites 2-18'!$A$2:$P$98,4,FALSE))</f>
        <v>1597939</v>
      </c>
      <c r="V628" s="17" t="str">
        <f>IF(ISERROR(VLOOKUP(B:B,'Shared Sites 2-18'!$A$2:$P$98,5,FALSE)),"",VLOOKUP(B:B,'Shared Sites 2-18'!$A$2:$P$98,5,FALSE))</f>
        <v>San Fernando MS Camp</v>
      </c>
      <c r="W628" s="17">
        <f>IF(ISERROR(VLOOKUP(B:B,'Shared Sites 2-18'!$A$2:$P$98,15,FALSE)),"",VLOOKUP(B:B,'Shared Sites 2-18'!$A$2:$P$98,15,FALSE))</f>
        <v>0.63580000000000003</v>
      </c>
      <c r="X628" s="17">
        <v>9654</v>
      </c>
      <c r="Y628" s="17">
        <f>ROUND(W628*X628,0)</f>
        <v>6138</v>
      </c>
      <c r="Z628" s="17">
        <v>6138</v>
      </c>
      <c r="AA628" s="402"/>
      <c r="AB628" s="420"/>
    </row>
    <row r="629" spans="1:28" ht="14.65" customHeight="1" x14ac:dyDescent="0.25">
      <c r="A629" s="16">
        <v>8363</v>
      </c>
      <c r="B629" s="16" t="s">
        <v>1051</v>
      </c>
      <c r="C629" s="16" t="s">
        <v>1052</v>
      </c>
      <c r="D629" s="16" t="s">
        <v>74</v>
      </c>
      <c r="E629" s="16" t="s">
        <v>50</v>
      </c>
      <c r="F629" s="17" t="s">
        <v>46</v>
      </c>
      <c r="G629" s="17" t="s">
        <v>46</v>
      </c>
      <c r="H629" s="17" t="s">
        <v>47</v>
      </c>
      <c r="I629" s="17" t="s">
        <v>47</v>
      </c>
      <c r="J629" s="17">
        <v>0</v>
      </c>
      <c r="K629" s="17">
        <v>96</v>
      </c>
      <c r="L629" s="17">
        <v>0</v>
      </c>
      <c r="M629" s="17">
        <v>0</v>
      </c>
      <c r="N629" s="17">
        <v>0</v>
      </c>
      <c r="O629" s="17">
        <v>0</v>
      </c>
      <c r="P629" s="23">
        <v>1168</v>
      </c>
      <c r="Q629" s="23">
        <v>1264</v>
      </c>
      <c r="R629" s="23">
        <v>1264</v>
      </c>
      <c r="S629" s="17" t="s">
        <v>20</v>
      </c>
      <c r="T629" s="17" t="str">
        <f>IF(ISERROR(VLOOKUP(B:B,'Shared Sites 2-18'!$A$2:$P$98,3,FALSE)),"",VLOOKUP(B:B,'Shared Sites 2-18'!$A$2:$P$98,3,FALSE))</f>
        <v/>
      </c>
      <c r="U629" s="17" t="str">
        <f>IF(ISERROR(VLOOKUP(B:B,'Shared Sites 2-18'!$A$2:$P$98,4,FALSE)),"",VLOOKUP(B:B,'Shared Sites 2-18'!$A$2:$P$98,4,FALSE))</f>
        <v/>
      </c>
      <c r="V629" s="17" t="str">
        <f>IF(ISERROR(VLOOKUP(B:B,'Shared Sites 2-18'!$A$2:$P$98,5,FALSE)),"",VLOOKUP(B:B,'Shared Sites 2-18'!$A$2:$P$98,5,FALSE))</f>
        <v/>
      </c>
      <c r="W629" s="17" t="str">
        <f>IF(ISERROR(VLOOKUP(B:B,'Shared Sites 2-18'!$A$2:$P$98,15,FALSE)),"",VLOOKUP(B:B,'Shared Sites 2-18'!$A$2:$P$98,15,FALSE))</f>
        <v/>
      </c>
      <c r="Y629" s="17" t="str">
        <f>IF(S629="Elem","6034",IF(S629="Middle","9654",IF(S629="Senior","12068","")))</f>
        <v>9654</v>
      </c>
      <c r="Z629" s="17">
        <v>9654</v>
      </c>
      <c r="AA629" s="402"/>
      <c r="AB629" s="420"/>
    </row>
    <row r="630" spans="1:28" ht="14.65" customHeight="1" x14ac:dyDescent="0.25">
      <c r="A630" s="16">
        <v>8377</v>
      </c>
      <c r="B630" s="16" t="s">
        <v>1053</v>
      </c>
      <c r="C630" s="16" t="s">
        <v>1054</v>
      </c>
      <c r="D630" s="16" t="s">
        <v>74</v>
      </c>
      <c r="E630" s="16" t="s">
        <v>50</v>
      </c>
      <c r="F630" s="17" t="s">
        <v>46</v>
      </c>
      <c r="G630" s="17" t="s">
        <v>46</v>
      </c>
      <c r="H630" s="17" t="s">
        <v>52</v>
      </c>
      <c r="I630" s="17" t="s">
        <v>52</v>
      </c>
      <c r="J630" s="17">
        <v>0</v>
      </c>
      <c r="K630" s="17">
        <v>101</v>
      </c>
      <c r="L630" s="17">
        <v>0</v>
      </c>
      <c r="M630" s="17">
        <v>0</v>
      </c>
      <c r="N630" s="17">
        <v>0</v>
      </c>
      <c r="O630" s="17">
        <v>0</v>
      </c>
      <c r="P630" s="23">
        <v>1726</v>
      </c>
      <c r="Q630" s="23">
        <v>1827</v>
      </c>
      <c r="R630" s="23">
        <v>1827</v>
      </c>
      <c r="S630" s="17" t="s">
        <v>20</v>
      </c>
      <c r="T630" s="17" t="str">
        <f>IF(ISERROR(VLOOKUP(B:B,'Shared Sites 2-18'!$A$2:$P$98,3,FALSE)),"",VLOOKUP(B:B,'Shared Sites 2-18'!$A$2:$P$98,3,FALSE))</f>
        <v/>
      </c>
      <c r="U630" s="17" t="str">
        <f>IF(ISERROR(VLOOKUP(B:B,'Shared Sites 2-18'!$A$2:$P$98,4,FALSE)),"",VLOOKUP(B:B,'Shared Sites 2-18'!$A$2:$P$98,4,FALSE))</f>
        <v/>
      </c>
      <c r="V630" s="17" t="str">
        <f>IF(ISERROR(VLOOKUP(B:B,'Shared Sites 2-18'!$A$2:$P$98,5,FALSE)),"",VLOOKUP(B:B,'Shared Sites 2-18'!$A$2:$P$98,5,FALSE))</f>
        <v/>
      </c>
      <c r="W630" s="17" t="str">
        <f>IF(ISERROR(VLOOKUP(B:B,'Shared Sites 2-18'!$A$2:$P$98,15,FALSE)),"",VLOOKUP(B:B,'Shared Sites 2-18'!$A$2:$P$98,15,FALSE))</f>
        <v/>
      </c>
      <c r="Y630" s="17" t="str">
        <f>IF(S630="Elem","6034",IF(S630="Middle","9654",IF(S630="Senior","12068","")))</f>
        <v>9654</v>
      </c>
      <c r="Z630" s="17">
        <v>9654</v>
      </c>
      <c r="AA630" s="402"/>
      <c r="AB630" s="420"/>
    </row>
    <row r="631" spans="1:28" ht="14.65" customHeight="1" x14ac:dyDescent="0.25">
      <c r="A631" s="16">
        <v>8387</v>
      </c>
      <c r="B631" s="16" t="s">
        <v>1055</v>
      </c>
      <c r="C631" s="16" t="s">
        <v>1056</v>
      </c>
      <c r="D631" s="16" t="s">
        <v>74</v>
      </c>
      <c r="E631" s="16" t="s">
        <v>50</v>
      </c>
      <c r="F631" s="17" t="s">
        <v>46</v>
      </c>
      <c r="G631" s="17" t="s">
        <v>46</v>
      </c>
      <c r="H631" s="17" t="s">
        <v>52</v>
      </c>
      <c r="I631" s="17" t="s">
        <v>52</v>
      </c>
      <c r="J631" s="17">
        <v>0</v>
      </c>
      <c r="K631" s="17">
        <v>110</v>
      </c>
      <c r="L631" s="17">
        <v>0</v>
      </c>
      <c r="M631" s="17">
        <v>0</v>
      </c>
      <c r="N631" s="17">
        <v>0</v>
      </c>
      <c r="O631" s="17">
        <v>0</v>
      </c>
      <c r="P631" s="23">
        <v>1022</v>
      </c>
      <c r="Q631" s="23">
        <v>1132</v>
      </c>
      <c r="R631" s="23">
        <v>1132</v>
      </c>
      <c r="S631" s="17" t="s">
        <v>20</v>
      </c>
      <c r="T631" s="17" t="str">
        <f>IF(ISERROR(VLOOKUP(B:B,'Shared Sites 2-18'!$A$2:$P$98,3,FALSE)),"",VLOOKUP(B:B,'Shared Sites 2-18'!$A$2:$P$98,3,FALSE))</f>
        <v/>
      </c>
      <c r="U631" s="17" t="str">
        <f>IF(ISERROR(VLOOKUP(B:B,'Shared Sites 2-18'!$A$2:$P$98,4,FALSE)),"",VLOOKUP(B:B,'Shared Sites 2-18'!$A$2:$P$98,4,FALSE))</f>
        <v/>
      </c>
      <c r="V631" s="17" t="str">
        <f>IF(ISERROR(VLOOKUP(B:B,'Shared Sites 2-18'!$A$2:$P$98,5,FALSE)),"",VLOOKUP(B:B,'Shared Sites 2-18'!$A$2:$P$98,5,FALSE))</f>
        <v/>
      </c>
      <c r="W631" s="17" t="str">
        <f>IF(ISERROR(VLOOKUP(B:B,'Shared Sites 2-18'!$A$2:$P$98,15,FALSE)),"",VLOOKUP(B:B,'Shared Sites 2-18'!$A$2:$P$98,15,FALSE))</f>
        <v/>
      </c>
      <c r="Y631" s="17" t="str">
        <f>IF(S631="Elem","6034",IF(S631="Middle","9654",IF(S631="Senior","12068","")))</f>
        <v>9654</v>
      </c>
      <c r="Z631" s="17">
        <v>9654</v>
      </c>
      <c r="AA631" s="402"/>
      <c r="AB631" s="420"/>
    </row>
    <row r="632" spans="1:28" ht="14.65" customHeight="1" x14ac:dyDescent="0.25">
      <c r="A632" s="16">
        <v>8390</v>
      </c>
      <c r="B632" s="16" t="s">
        <v>495</v>
      </c>
      <c r="C632" s="16" t="s">
        <v>496</v>
      </c>
      <c r="D632" s="16" t="s">
        <v>74</v>
      </c>
      <c r="E632" s="16" t="s">
        <v>50</v>
      </c>
      <c r="F632" s="17" t="s">
        <v>46</v>
      </c>
      <c r="G632" s="17" t="s">
        <v>46</v>
      </c>
      <c r="H632" s="17" t="s">
        <v>52</v>
      </c>
      <c r="I632" s="17" t="s">
        <v>52</v>
      </c>
      <c r="J632" s="17">
        <v>0</v>
      </c>
      <c r="K632" s="17">
        <v>9</v>
      </c>
      <c r="L632" s="17">
        <v>0</v>
      </c>
      <c r="M632" s="17">
        <v>0</v>
      </c>
      <c r="N632" s="17">
        <v>0</v>
      </c>
      <c r="O632" s="17">
        <v>0</v>
      </c>
      <c r="P632" s="23">
        <v>459</v>
      </c>
      <c r="Q632" s="23">
        <v>468</v>
      </c>
      <c r="R632" s="23">
        <v>468</v>
      </c>
      <c r="S632" s="17" t="s">
        <v>20</v>
      </c>
      <c r="T632" s="17">
        <f>IF(ISERROR(VLOOKUP(B:B,'Shared Sites 2-18'!$A$2:$P$98,3,FALSE)),"",VLOOKUP(B:B,'Shared Sites 2-18'!$A$2:$P$98,3,FALSE))</f>
        <v>2</v>
      </c>
      <c r="U632" s="17" t="str">
        <f>IF(ISERROR(VLOOKUP(B:B,'Shared Sites 2-18'!$A$2:$P$98,4,FALSE)),"",VLOOKUP(B:B,'Shared Sites 2-18'!$A$2:$P$98,4,FALSE))</f>
        <v>1518639</v>
      </c>
      <c r="V632" s="17" t="str">
        <f>IF(ISERROR(VLOOKUP(B:B,'Shared Sites 2-18'!$A$2:$P$98,5,FALSE)),"",VLOOKUP(B:B,'Shared Sites 2-18'!$A$2:$P$98,5,FALSE))</f>
        <v>Walnut Park MS Camp</v>
      </c>
      <c r="W632" s="17">
        <f>IF(ISERROR(VLOOKUP(B:B,'Shared Sites 2-18'!$A$2:$P$98,15,FALSE)),"",VLOOKUP(B:B,'Shared Sites 2-18'!$A$2:$P$98,15,FALSE))</f>
        <v>0.48599999999999999</v>
      </c>
      <c r="X632" s="17">
        <v>9654</v>
      </c>
      <c r="Y632" s="17">
        <f>ROUND(W632*X632,0)</f>
        <v>4692</v>
      </c>
      <c r="Z632" s="17">
        <v>4692</v>
      </c>
      <c r="AA632" s="402"/>
      <c r="AB632" s="420"/>
    </row>
    <row r="633" spans="1:28" ht="14.65" customHeight="1" x14ac:dyDescent="0.25">
      <c r="A633" s="16">
        <v>8396</v>
      </c>
      <c r="B633" s="16" t="s">
        <v>1059</v>
      </c>
      <c r="C633" s="16" t="s">
        <v>1670</v>
      </c>
      <c r="D633" s="16" t="s">
        <v>503</v>
      </c>
      <c r="E633" s="16" t="s">
        <v>105</v>
      </c>
      <c r="F633" s="17" t="s">
        <v>46</v>
      </c>
      <c r="G633" s="17" t="s">
        <v>46</v>
      </c>
      <c r="H633" s="17" t="s">
        <v>49</v>
      </c>
      <c r="I633" s="17" t="s">
        <v>49</v>
      </c>
      <c r="J633" s="17">
        <v>0</v>
      </c>
      <c r="K633" s="17">
        <v>77</v>
      </c>
      <c r="L633" s="17">
        <v>0</v>
      </c>
      <c r="M633" s="17">
        <v>0</v>
      </c>
      <c r="N633" s="17">
        <v>0</v>
      </c>
      <c r="O633" s="17">
        <v>0</v>
      </c>
      <c r="P633" s="23">
        <v>1505</v>
      </c>
      <c r="Q633" s="23">
        <v>1582</v>
      </c>
      <c r="R633" s="23">
        <v>1582</v>
      </c>
      <c r="S633" s="17" t="s">
        <v>20</v>
      </c>
      <c r="T633" s="17" t="str">
        <f>IF(ISERROR(VLOOKUP(B:B,'Shared Sites 2-18'!$A$2:$P$98,3,FALSE)),"",VLOOKUP(B:B,'Shared Sites 2-18'!$A$2:$P$98,3,FALSE))</f>
        <v/>
      </c>
      <c r="U633" s="17" t="str">
        <f>IF(ISERROR(VLOOKUP(B:B,'Shared Sites 2-18'!$A$2:$P$98,4,FALSE)),"",VLOOKUP(B:B,'Shared Sites 2-18'!$A$2:$P$98,4,FALSE))</f>
        <v/>
      </c>
      <c r="V633" s="17" t="str">
        <f>IF(ISERROR(VLOOKUP(B:B,'Shared Sites 2-18'!$A$2:$P$98,5,FALSE)),"",VLOOKUP(B:B,'Shared Sites 2-18'!$A$2:$P$98,5,FALSE))</f>
        <v/>
      </c>
      <c r="W633" s="17" t="str">
        <f>IF(ISERROR(VLOOKUP(B:B,'Shared Sites 2-18'!$A$2:$P$98,15,FALSE)),"",VLOOKUP(B:B,'Shared Sites 2-18'!$A$2:$P$98,15,FALSE))</f>
        <v/>
      </c>
      <c r="Y633" s="17" t="str">
        <f t="shared" ref="Y633:Y641" si="21">IF(S633="Elem","6034",IF(S633="Middle","9654",IF(S633="Senior","12068","")))</f>
        <v>9654</v>
      </c>
      <c r="Z633" s="17">
        <v>9654</v>
      </c>
      <c r="AA633" s="402"/>
      <c r="AB633" s="420"/>
    </row>
    <row r="634" spans="1:28" ht="14.65" customHeight="1" x14ac:dyDescent="0.25">
      <c r="A634" s="16">
        <v>8406</v>
      </c>
      <c r="B634" s="16" t="s">
        <v>1060</v>
      </c>
      <c r="C634" s="16" t="s">
        <v>1061</v>
      </c>
      <c r="D634" s="16" t="s">
        <v>74</v>
      </c>
      <c r="E634" s="16" t="s">
        <v>50</v>
      </c>
      <c r="F634" s="17" t="s">
        <v>46</v>
      </c>
      <c r="G634" s="17" t="s">
        <v>46</v>
      </c>
      <c r="H634" s="17" t="s">
        <v>47</v>
      </c>
      <c r="I634" s="17" t="s">
        <v>47</v>
      </c>
      <c r="J634" s="17">
        <v>0</v>
      </c>
      <c r="K634" s="17">
        <v>89</v>
      </c>
      <c r="L634" s="17">
        <v>0</v>
      </c>
      <c r="M634" s="17">
        <v>0</v>
      </c>
      <c r="N634" s="17">
        <v>0</v>
      </c>
      <c r="O634" s="17">
        <v>0</v>
      </c>
      <c r="P634" s="23">
        <v>662</v>
      </c>
      <c r="Q634" s="23">
        <v>751</v>
      </c>
      <c r="R634" s="23">
        <v>751</v>
      </c>
      <c r="S634" s="17" t="s">
        <v>20</v>
      </c>
      <c r="T634" s="17" t="str">
        <f>IF(ISERROR(VLOOKUP(B:B,'Shared Sites 2-18'!$A$2:$P$98,3,FALSE)),"",VLOOKUP(B:B,'Shared Sites 2-18'!$A$2:$P$98,3,FALSE))</f>
        <v/>
      </c>
      <c r="U634" s="17" t="str">
        <f>IF(ISERROR(VLOOKUP(B:B,'Shared Sites 2-18'!$A$2:$P$98,4,FALSE)),"",VLOOKUP(B:B,'Shared Sites 2-18'!$A$2:$P$98,4,FALSE))</f>
        <v/>
      </c>
      <c r="V634" s="17" t="str">
        <f>IF(ISERROR(VLOOKUP(B:B,'Shared Sites 2-18'!$A$2:$P$98,5,FALSE)),"",VLOOKUP(B:B,'Shared Sites 2-18'!$A$2:$P$98,5,FALSE))</f>
        <v/>
      </c>
      <c r="W634" s="17" t="str">
        <f>IF(ISERROR(VLOOKUP(B:B,'Shared Sites 2-18'!$A$2:$P$98,15,FALSE)),"",VLOOKUP(B:B,'Shared Sites 2-18'!$A$2:$P$98,15,FALSE))</f>
        <v/>
      </c>
      <c r="Y634" s="17" t="str">
        <f t="shared" si="21"/>
        <v>9654</v>
      </c>
      <c r="Z634" s="17">
        <v>9654</v>
      </c>
      <c r="AA634" s="402"/>
      <c r="AB634" s="420"/>
    </row>
    <row r="635" spans="1:28" ht="14.65" customHeight="1" x14ac:dyDescent="0.25">
      <c r="A635" s="16">
        <v>8425</v>
      </c>
      <c r="B635" s="16" t="s">
        <v>1062</v>
      </c>
      <c r="C635" s="16" t="s">
        <v>1063</v>
      </c>
      <c r="D635" s="16" t="s">
        <v>74</v>
      </c>
      <c r="E635" s="16" t="s">
        <v>50</v>
      </c>
      <c r="F635" s="17" t="s">
        <v>46</v>
      </c>
      <c r="G635" s="17" t="s">
        <v>46</v>
      </c>
      <c r="H635" s="17" t="s">
        <v>51</v>
      </c>
      <c r="I635" s="17" t="s">
        <v>51</v>
      </c>
      <c r="J635" s="17">
        <v>0</v>
      </c>
      <c r="K635" s="17">
        <v>37</v>
      </c>
      <c r="L635" s="17">
        <v>0</v>
      </c>
      <c r="M635" s="17">
        <v>0</v>
      </c>
      <c r="N635" s="17">
        <v>0</v>
      </c>
      <c r="O635" s="17">
        <v>0</v>
      </c>
      <c r="P635" s="23">
        <v>678</v>
      </c>
      <c r="Q635" s="23">
        <v>715</v>
      </c>
      <c r="R635" s="23">
        <v>715</v>
      </c>
      <c r="S635" s="17" t="s">
        <v>20</v>
      </c>
      <c r="T635" s="17" t="str">
        <f>IF(ISERROR(VLOOKUP(B:B,'Shared Sites 2-18'!$A$2:$P$98,3,FALSE)),"",VLOOKUP(B:B,'Shared Sites 2-18'!$A$2:$P$98,3,FALSE))</f>
        <v/>
      </c>
      <c r="U635" s="17" t="str">
        <f>IF(ISERROR(VLOOKUP(B:B,'Shared Sites 2-18'!$A$2:$P$98,4,FALSE)),"",VLOOKUP(B:B,'Shared Sites 2-18'!$A$2:$P$98,4,FALSE))</f>
        <v/>
      </c>
      <c r="V635" s="17" t="str">
        <f>IF(ISERROR(VLOOKUP(B:B,'Shared Sites 2-18'!$A$2:$P$98,5,FALSE)),"",VLOOKUP(B:B,'Shared Sites 2-18'!$A$2:$P$98,5,FALSE))</f>
        <v/>
      </c>
      <c r="W635" s="17" t="str">
        <f>IF(ISERROR(VLOOKUP(B:B,'Shared Sites 2-18'!$A$2:$P$98,15,FALSE)),"",VLOOKUP(B:B,'Shared Sites 2-18'!$A$2:$P$98,15,FALSE))</f>
        <v/>
      </c>
      <c r="Y635" s="17" t="str">
        <f t="shared" si="21"/>
        <v>9654</v>
      </c>
      <c r="Z635" s="17">
        <v>9654</v>
      </c>
      <c r="AA635" s="402"/>
      <c r="AB635" s="420"/>
    </row>
    <row r="636" spans="1:28" ht="14.65" customHeight="1" x14ac:dyDescent="0.25">
      <c r="A636" s="16">
        <v>8434</v>
      </c>
      <c r="B636" s="16" t="s">
        <v>1064</v>
      </c>
      <c r="C636" s="16" t="s">
        <v>1065</v>
      </c>
      <c r="D636" s="16" t="s">
        <v>74</v>
      </c>
      <c r="E636" s="16" t="s">
        <v>50</v>
      </c>
      <c r="F636" s="17" t="s">
        <v>46</v>
      </c>
      <c r="G636" s="17" t="s">
        <v>46</v>
      </c>
      <c r="H636" s="17" t="s">
        <v>49</v>
      </c>
      <c r="I636" s="17" t="s">
        <v>49</v>
      </c>
      <c r="J636" s="17">
        <v>0</v>
      </c>
      <c r="K636" s="17">
        <v>65</v>
      </c>
      <c r="L636" s="17">
        <v>0</v>
      </c>
      <c r="M636" s="17">
        <v>0</v>
      </c>
      <c r="N636" s="17">
        <v>0</v>
      </c>
      <c r="O636" s="17">
        <v>0</v>
      </c>
      <c r="P636" s="23">
        <v>975</v>
      </c>
      <c r="Q636" s="23">
        <v>1040</v>
      </c>
      <c r="R636" s="23">
        <v>1040</v>
      </c>
      <c r="S636" s="17" t="s">
        <v>20</v>
      </c>
      <c r="T636" s="17" t="str">
        <f>IF(ISERROR(VLOOKUP(B:B,'Shared Sites 2-18'!$A$2:$P$98,3,FALSE)),"",VLOOKUP(B:B,'Shared Sites 2-18'!$A$2:$P$98,3,FALSE))</f>
        <v/>
      </c>
      <c r="U636" s="17" t="str">
        <f>IF(ISERROR(VLOOKUP(B:B,'Shared Sites 2-18'!$A$2:$P$98,4,FALSE)),"",VLOOKUP(B:B,'Shared Sites 2-18'!$A$2:$P$98,4,FALSE))</f>
        <v/>
      </c>
      <c r="V636" s="17" t="str">
        <f>IF(ISERROR(VLOOKUP(B:B,'Shared Sites 2-18'!$A$2:$P$98,5,FALSE)),"",VLOOKUP(B:B,'Shared Sites 2-18'!$A$2:$P$98,5,FALSE))</f>
        <v/>
      </c>
      <c r="W636" s="17" t="str">
        <f>IF(ISERROR(VLOOKUP(B:B,'Shared Sites 2-18'!$A$2:$P$98,15,FALSE)),"",VLOOKUP(B:B,'Shared Sites 2-18'!$A$2:$P$98,15,FALSE))</f>
        <v/>
      </c>
      <c r="Y636" s="17" t="str">
        <f t="shared" si="21"/>
        <v>9654</v>
      </c>
      <c r="Z636" s="17">
        <v>9654</v>
      </c>
      <c r="AA636" s="402"/>
      <c r="AB636" s="420"/>
    </row>
    <row r="637" spans="1:28" ht="14.65" customHeight="1" x14ac:dyDescent="0.25">
      <c r="A637" s="16">
        <v>8462</v>
      </c>
      <c r="B637" s="16" t="s">
        <v>1066</v>
      </c>
      <c r="C637" s="16" t="s">
        <v>1067</v>
      </c>
      <c r="D637" s="16" t="s">
        <v>74</v>
      </c>
      <c r="E637" s="16" t="s">
        <v>50</v>
      </c>
      <c r="F637" s="17" t="s">
        <v>46</v>
      </c>
      <c r="G637" s="17" t="s">
        <v>46</v>
      </c>
      <c r="H637" s="17" t="s">
        <v>6</v>
      </c>
      <c r="I637" s="17" t="s">
        <v>6</v>
      </c>
      <c r="J637" s="17">
        <v>0</v>
      </c>
      <c r="K637" s="17">
        <v>83</v>
      </c>
      <c r="L637" s="17">
        <v>0</v>
      </c>
      <c r="M637" s="17">
        <v>0</v>
      </c>
      <c r="N637" s="17">
        <v>0</v>
      </c>
      <c r="O637" s="17">
        <v>0</v>
      </c>
      <c r="P637" s="23">
        <v>1016</v>
      </c>
      <c r="Q637" s="23">
        <v>1099</v>
      </c>
      <c r="R637" s="23">
        <v>1099</v>
      </c>
      <c r="S637" s="17" t="s">
        <v>20</v>
      </c>
      <c r="T637" s="17" t="str">
        <f>IF(ISERROR(VLOOKUP(B:B,'Shared Sites 2-18'!$A$2:$P$98,3,FALSE)),"",VLOOKUP(B:B,'Shared Sites 2-18'!$A$2:$P$98,3,FALSE))</f>
        <v/>
      </c>
      <c r="U637" s="17" t="str">
        <f>IF(ISERROR(VLOOKUP(B:B,'Shared Sites 2-18'!$A$2:$P$98,4,FALSE)),"",VLOOKUP(B:B,'Shared Sites 2-18'!$A$2:$P$98,4,FALSE))</f>
        <v/>
      </c>
      <c r="V637" s="17" t="str">
        <f>IF(ISERROR(VLOOKUP(B:B,'Shared Sites 2-18'!$A$2:$P$98,5,FALSE)),"",VLOOKUP(B:B,'Shared Sites 2-18'!$A$2:$P$98,5,FALSE))</f>
        <v/>
      </c>
      <c r="W637" s="17" t="str">
        <f>IF(ISERROR(VLOOKUP(B:B,'Shared Sites 2-18'!$A$2:$P$98,15,FALSE)),"",VLOOKUP(B:B,'Shared Sites 2-18'!$A$2:$P$98,15,FALSE))</f>
        <v/>
      </c>
      <c r="Y637" s="17" t="str">
        <f t="shared" si="21"/>
        <v>9654</v>
      </c>
      <c r="Z637" s="17">
        <v>9654</v>
      </c>
      <c r="AA637" s="402"/>
      <c r="AB637" s="420"/>
    </row>
    <row r="638" spans="1:28" ht="14.65" customHeight="1" x14ac:dyDescent="0.25">
      <c r="A638" s="16">
        <v>8481</v>
      </c>
      <c r="B638" s="16" t="s">
        <v>1068</v>
      </c>
      <c r="C638" s="16" t="s">
        <v>1069</v>
      </c>
      <c r="D638" s="16" t="s">
        <v>74</v>
      </c>
      <c r="E638" s="16" t="s">
        <v>50</v>
      </c>
      <c r="F638" s="17" t="s">
        <v>46</v>
      </c>
      <c r="G638" s="17" t="s">
        <v>46</v>
      </c>
      <c r="H638" s="17" t="s">
        <v>51</v>
      </c>
      <c r="I638" s="17" t="s">
        <v>51</v>
      </c>
      <c r="J638" s="17">
        <v>0</v>
      </c>
      <c r="K638" s="17">
        <v>59</v>
      </c>
      <c r="L638" s="17">
        <v>0</v>
      </c>
      <c r="M638" s="17">
        <v>0</v>
      </c>
      <c r="N638" s="17">
        <v>0</v>
      </c>
      <c r="O638" s="17">
        <v>0</v>
      </c>
      <c r="P638" s="23">
        <v>421</v>
      </c>
      <c r="Q638" s="23">
        <v>480</v>
      </c>
      <c r="R638" s="23">
        <v>480</v>
      </c>
      <c r="S638" s="17" t="s">
        <v>20</v>
      </c>
      <c r="T638" s="17" t="str">
        <f>IF(ISERROR(VLOOKUP(B:B,'Shared Sites 2-18'!$A$2:$P$98,3,FALSE)),"",VLOOKUP(B:B,'Shared Sites 2-18'!$A$2:$P$98,3,FALSE))</f>
        <v/>
      </c>
      <c r="U638" s="17" t="str">
        <f>IF(ISERROR(VLOOKUP(B:B,'Shared Sites 2-18'!$A$2:$P$98,4,FALSE)),"",VLOOKUP(B:B,'Shared Sites 2-18'!$A$2:$P$98,4,FALSE))</f>
        <v/>
      </c>
      <c r="V638" s="17" t="str">
        <f>IF(ISERROR(VLOOKUP(B:B,'Shared Sites 2-18'!$A$2:$P$98,5,FALSE)),"",VLOOKUP(B:B,'Shared Sites 2-18'!$A$2:$P$98,5,FALSE))</f>
        <v/>
      </c>
      <c r="W638" s="17" t="str">
        <f>IF(ISERROR(VLOOKUP(B:B,'Shared Sites 2-18'!$A$2:$P$98,15,FALSE)),"",VLOOKUP(B:B,'Shared Sites 2-18'!$A$2:$P$98,15,FALSE))</f>
        <v/>
      </c>
      <c r="Y638" s="17" t="str">
        <f t="shared" si="21"/>
        <v>9654</v>
      </c>
      <c r="Z638" s="17">
        <v>9654</v>
      </c>
      <c r="AA638" s="402"/>
      <c r="AB638" s="420"/>
    </row>
    <row r="639" spans="1:28" ht="14.65" customHeight="1" x14ac:dyDescent="0.25">
      <c r="A639" s="16">
        <v>8487</v>
      </c>
      <c r="B639" s="16" t="s">
        <v>1070</v>
      </c>
      <c r="C639" s="16" t="s">
        <v>1071</v>
      </c>
      <c r="D639" s="16" t="s">
        <v>74</v>
      </c>
      <c r="E639" s="16" t="s">
        <v>50</v>
      </c>
      <c r="F639" s="17" t="s">
        <v>46</v>
      </c>
      <c r="G639" s="17" t="s">
        <v>46</v>
      </c>
      <c r="H639" s="17" t="s">
        <v>48</v>
      </c>
      <c r="I639" s="17" t="s">
        <v>48</v>
      </c>
      <c r="J639" s="17">
        <v>0</v>
      </c>
      <c r="K639" s="17">
        <v>96</v>
      </c>
      <c r="L639" s="17">
        <v>0</v>
      </c>
      <c r="M639" s="17">
        <v>0</v>
      </c>
      <c r="N639" s="17">
        <v>0</v>
      </c>
      <c r="O639" s="17">
        <v>0</v>
      </c>
      <c r="P639" s="23">
        <v>1526</v>
      </c>
      <c r="Q639" s="23">
        <v>1622</v>
      </c>
      <c r="R639" s="23">
        <v>1622</v>
      </c>
      <c r="S639" s="17" t="s">
        <v>20</v>
      </c>
      <c r="T639" s="17" t="str">
        <f>IF(ISERROR(VLOOKUP(B:B,'Shared Sites 2-18'!$A$2:$P$98,3,FALSE)),"",VLOOKUP(B:B,'Shared Sites 2-18'!$A$2:$P$98,3,FALSE))</f>
        <v/>
      </c>
      <c r="U639" s="17" t="str">
        <f>IF(ISERROR(VLOOKUP(B:B,'Shared Sites 2-18'!$A$2:$P$98,4,FALSE)),"",VLOOKUP(B:B,'Shared Sites 2-18'!$A$2:$P$98,4,FALSE))</f>
        <v/>
      </c>
      <c r="V639" s="17" t="str">
        <f>IF(ISERROR(VLOOKUP(B:B,'Shared Sites 2-18'!$A$2:$P$98,5,FALSE)),"",VLOOKUP(B:B,'Shared Sites 2-18'!$A$2:$P$98,5,FALSE))</f>
        <v/>
      </c>
      <c r="W639" s="17" t="str">
        <f>IF(ISERROR(VLOOKUP(B:B,'Shared Sites 2-18'!$A$2:$P$98,15,FALSE)),"",VLOOKUP(B:B,'Shared Sites 2-18'!$A$2:$P$98,15,FALSE))</f>
        <v/>
      </c>
      <c r="Y639" s="17" t="str">
        <f t="shared" si="21"/>
        <v>9654</v>
      </c>
      <c r="Z639" s="17">
        <v>9654</v>
      </c>
      <c r="AA639" s="402"/>
      <c r="AB639" s="420"/>
    </row>
    <row r="640" spans="1:28" ht="14.65" customHeight="1" x14ac:dyDescent="0.25">
      <c r="A640" s="16">
        <v>8490</v>
      </c>
      <c r="B640" s="16" t="s">
        <v>1072</v>
      </c>
      <c r="C640" s="16" t="s">
        <v>1073</v>
      </c>
      <c r="D640" s="16" t="s">
        <v>503</v>
      </c>
      <c r="E640" s="16" t="s">
        <v>105</v>
      </c>
      <c r="F640" s="17" t="s">
        <v>46</v>
      </c>
      <c r="G640" s="17" t="s">
        <v>46</v>
      </c>
      <c r="H640" s="17" t="s">
        <v>48</v>
      </c>
      <c r="I640" s="17" t="s">
        <v>48</v>
      </c>
      <c r="J640" s="17">
        <v>0</v>
      </c>
      <c r="K640" s="17">
        <v>107</v>
      </c>
      <c r="L640" s="17">
        <v>0</v>
      </c>
      <c r="M640" s="17">
        <v>0</v>
      </c>
      <c r="N640" s="17">
        <v>0</v>
      </c>
      <c r="O640" s="17">
        <v>0</v>
      </c>
      <c r="P640" s="23">
        <v>1570</v>
      </c>
      <c r="Q640" s="23">
        <v>1677</v>
      </c>
      <c r="R640" s="23">
        <v>1677</v>
      </c>
      <c r="S640" s="17" t="s">
        <v>20</v>
      </c>
      <c r="T640" s="17" t="str">
        <f>IF(ISERROR(VLOOKUP(B:B,'Shared Sites 2-18'!$A$2:$P$98,3,FALSE)),"",VLOOKUP(B:B,'Shared Sites 2-18'!$A$2:$P$98,3,FALSE))</f>
        <v/>
      </c>
      <c r="U640" s="17" t="str">
        <f>IF(ISERROR(VLOOKUP(B:B,'Shared Sites 2-18'!$A$2:$P$98,4,FALSE)),"",VLOOKUP(B:B,'Shared Sites 2-18'!$A$2:$P$98,4,FALSE))</f>
        <v/>
      </c>
      <c r="V640" s="17" t="str">
        <f>IF(ISERROR(VLOOKUP(B:B,'Shared Sites 2-18'!$A$2:$P$98,5,FALSE)),"",VLOOKUP(B:B,'Shared Sites 2-18'!$A$2:$P$98,5,FALSE))</f>
        <v/>
      </c>
      <c r="W640" s="17" t="str">
        <f>IF(ISERROR(VLOOKUP(B:B,'Shared Sites 2-18'!$A$2:$P$98,15,FALSE)),"",VLOOKUP(B:B,'Shared Sites 2-18'!$A$2:$P$98,15,FALSE))</f>
        <v/>
      </c>
      <c r="Y640" s="17" t="str">
        <f t="shared" si="21"/>
        <v>9654</v>
      </c>
      <c r="Z640" s="17">
        <v>9654</v>
      </c>
      <c r="AA640" s="402"/>
      <c r="AB640" s="420"/>
    </row>
    <row r="641" spans="1:29" ht="14.65" customHeight="1" x14ac:dyDescent="0.25">
      <c r="A641" s="16">
        <v>8493</v>
      </c>
      <c r="B641" s="16" t="s">
        <v>1074</v>
      </c>
      <c r="C641" s="16" t="s">
        <v>1671</v>
      </c>
      <c r="D641" s="16" t="s">
        <v>503</v>
      </c>
      <c r="E641" s="16" t="s">
        <v>105</v>
      </c>
      <c r="F641" s="17" t="s">
        <v>46</v>
      </c>
      <c r="G641" s="17" t="s">
        <v>46</v>
      </c>
      <c r="H641" s="17" t="s">
        <v>51</v>
      </c>
      <c r="I641" s="17" t="s">
        <v>51</v>
      </c>
      <c r="J641" s="17">
        <v>0</v>
      </c>
      <c r="K641" s="17">
        <v>38</v>
      </c>
      <c r="L641" s="17">
        <v>0</v>
      </c>
      <c r="M641" s="17">
        <v>0</v>
      </c>
      <c r="N641" s="17">
        <v>0</v>
      </c>
      <c r="O641" s="17">
        <v>0</v>
      </c>
      <c r="P641" s="23">
        <v>602</v>
      </c>
      <c r="Q641" s="23">
        <v>640</v>
      </c>
      <c r="R641" s="23">
        <v>640</v>
      </c>
      <c r="S641" s="17" t="s">
        <v>20</v>
      </c>
      <c r="T641" s="17" t="str">
        <f>IF(ISERROR(VLOOKUP(B:B,'Shared Sites 2-18'!$A$2:$P$98,3,FALSE)),"",VLOOKUP(B:B,'Shared Sites 2-18'!$A$2:$P$98,3,FALSE))</f>
        <v/>
      </c>
      <c r="U641" s="17" t="str">
        <f>IF(ISERROR(VLOOKUP(B:B,'Shared Sites 2-18'!$A$2:$P$98,4,FALSE)),"",VLOOKUP(B:B,'Shared Sites 2-18'!$A$2:$P$98,4,FALSE))</f>
        <v/>
      </c>
      <c r="V641" s="17" t="str">
        <f>IF(ISERROR(VLOOKUP(B:B,'Shared Sites 2-18'!$A$2:$P$98,5,FALSE)),"",VLOOKUP(B:B,'Shared Sites 2-18'!$A$2:$P$98,5,FALSE))</f>
        <v/>
      </c>
      <c r="W641" s="17" t="str">
        <f>IF(ISERROR(VLOOKUP(B:B,'Shared Sites 2-18'!$A$2:$P$98,15,FALSE)),"",VLOOKUP(B:B,'Shared Sites 2-18'!$A$2:$P$98,15,FALSE))</f>
        <v/>
      </c>
      <c r="Y641" s="17" t="str">
        <f t="shared" si="21"/>
        <v>9654</v>
      </c>
      <c r="Z641" s="17">
        <v>9654</v>
      </c>
      <c r="AA641" s="402"/>
      <c r="AB641" s="420"/>
    </row>
    <row r="642" spans="1:29" ht="14.65" customHeight="1" x14ac:dyDescent="0.25">
      <c r="A642" s="420">
        <v>8501</v>
      </c>
      <c r="B642" s="420" t="s">
        <v>1138</v>
      </c>
      <c r="C642" s="420" t="s">
        <v>1139</v>
      </c>
      <c r="D642" s="420" t="s">
        <v>836</v>
      </c>
      <c r="E642" s="420" t="s">
        <v>50</v>
      </c>
      <c r="F642" s="399" t="s">
        <v>46</v>
      </c>
      <c r="G642" s="399" t="s">
        <v>46</v>
      </c>
      <c r="H642" s="399" t="s">
        <v>6</v>
      </c>
      <c r="I642" s="399" t="s">
        <v>6</v>
      </c>
      <c r="J642" s="399">
        <v>0</v>
      </c>
      <c r="K642" s="399">
        <v>0</v>
      </c>
      <c r="L642" s="399">
        <v>7</v>
      </c>
      <c r="M642" s="399">
        <v>0</v>
      </c>
      <c r="N642" s="399">
        <v>0</v>
      </c>
      <c r="O642" s="399">
        <v>0</v>
      </c>
      <c r="P642" s="421">
        <v>391</v>
      </c>
      <c r="Q642" s="421">
        <v>398</v>
      </c>
      <c r="R642" s="421">
        <v>398</v>
      </c>
      <c r="S642" s="399" t="s">
        <v>21</v>
      </c>
      <c r="T642" s="399">
        <f>IF(ISERROR(VLOOKUP(B:B,'Shared Sites 2-18'!$A$2:$P$98,3,FALSE)),"",VLOOKUP(B:B,'Shared Sites 2-18'!$A$2:$P$98,3,FALSE))</f>
        <v>19</v>
      </c>
      <c r="U642" s="399" t="str">
        <f>IF(ISERROR(VLOOKUP(B:B,'Shared Sites 2-18'!$A$2:$P$98,4,FALSE)),"",VLOOKUP(B:B,'Shared Sites 2-18'!$A$2:$P$98,4,FALSE))</f>
        <v>1773639</v>
      </c>
      <c r="V642" s="399" t="str">
        <f>IF(ISERROR(VLOOKUP(B:B,'Shared Sites 2-18'!$A$2:$P$98,5,FALSE)),"",VLOOKUP(B:B,'Shared Sites 2-18'!$A$2:$P$98,5,FALSE))</f>
        <v>RFK Comm Sch Wel Ctr</v>
      </c>
      <c r="W642" s="399">
        <f>IF(ISERROR(VLOOKUP(B:B,'Shared Sites 2-18'!$A$2:$P$98,15,FALSE)),"",VLOOKUP(B:B,'Shared Sites 2-18'!$A$2:$P$98,15,FALSE))</f>
        <v>0.1055</v>
      </c>
      <c r="X642" s="399">
        <v>12068</v>
      </c>
      <c r="Y642" s="399">
        <f>ROUND(W642*X642,0)</f>
        <v>1273</v>
      </c>
      <c r="Z642" s="399">
        <v>1273</v>
      </c>
      <c r="AA642" s="402"/>
      <c r="AB642" s="420"/>
      <c r="AC642" s="420"/>
    </row>
    <row r="643" spans="1:29" ht="14.65" customHeight="1" x14ac:dyDescent="0.25">
      <c r="A643" s="16">
        <v>8513</v>
      </c>
      <c r="B643" s="16" t="s">
        <v>1077</v>
      </c>
      <c r="C643" s="16" t="s">
        <v>1078</v>
      </c>
      <c r="D643" s="16" t="s">
        <v>836</v>
      </c>
      <c r="E643" s="16" t="s">
        <v>50</v>
      </c>
      <c r="F643" s="17" t="s">
        <v>46</v>
      </c>
      <c r="G643" s="17" t="s">
        <v>46</v>
      </c>
      <c r="H643" s="17" t="s">
        <v>47</v>
      </c>
      <c r="I643" s="17" t="s">
        <v>47</v>
      </c>
      <c r="J643" s="17">
        <v>0</v>
      </c>
      <c r="K643" s="17">
        <v>0</v>
      </c>
      <c r="L643" s="17">
        <v>39</v>
      </c>
      <c r="M643" s="17">
        <v>0</v>
      </c>
      <c r="N643" s="17">
        <v>0</v>
      </c>
      <c r="O643" s="17">
        <v>0</v>
      </c>
      <c r="P643" s="23">
        <v>1003</v>
      </c>
      <c r="Q643" s="23">
        <v>1042</v>
      </c>
      <c r="R643" s="23">
        <v>1042</v>
      </c>
      <c r="S643" s="17" t="s">
        <v>21</v>
      </c>
      <c r="T643" s="17" t="str">
        <f>IF(ISERROR(VLOOKUP(B:B,'Shared Sites 2-18'!$A$2:$P$98,3,FALSE)),"",VLOOKUP(B:B,'Shared Sites 2-18'!$A$2:$P$98,3,FALSE))</f>
        <v/>
      </c>
      <c r="U643" s="17" t="str">
        <f>IF(ISERROR(VLOOKUP(B:B,'Shared Sites 2-18'!$A$2:$P$98,4,FALSE)),"",VLOOKUP(B:B,'Shared Sites 2-18'!$A$2:$P$98,4,FALSE))</f>
        <v/>
      </c>
      <c r="V643" s="17" t="str">
        <f>IF(ISERROR(VLOOKUP(B:B,'Shared Sites 2-18'!$A$2:$P$98,5,FALSE)),"",VLOOKUP(B:B,'Shared Sites 2-18'!$A$2:$P$98,5,FALSE))</f>
        <v/>
      </c>
      <c r="W643" s="17" t="str">
        <f>IF(ISERROR(VLOOKUP(B:B,'Shared Sites 2-18'!$A$2:$P$98,15,FALSE)),"",VLOOKUP(B:B,'Shared Sites 2-18'!$A$2:$P$98,15,FALSE))</f>
        <v/>
      </c>
      <c r="Y643" s="17" t="str">
        <f>IF(S643="Elem","6034",IF(S643="Middle","9654",IF(S643="Senior","12068","")))</f>
        <v>12068</v>
      </c>
      <c r="Z643" s="17">
        <v>12068</v>
      </c>
      <c r="AA643" s="402"/>
      <c r="AB643" s="420"/>
    </row>
    <row r="644" spans="1:29" ht="14.65" customHeight="1" x14ac:dyDescent="0.25">
      <c r="A644" s="16">
        <v>8516</v>
      </c>
      <c r="B644" s="16" t="s">
        <v>1079</v>
      </c>
      <c r="C644" s="16" t="s">
        <v>1672</v>
      </c>
      <c r="D644" s="16" t="s">
        <v>836</v>
      </c>
      <c r="E644" s="16" t="s">
        <v>50</v>
      </c>
      <c r="F644" s="17" t="s">
        <v>46</v>
      </c>
      <c r="G644" s="17" t="s">
        <v>46</v>
      </c>
      <c r="H644" s="17" t="s">
        <v>6</v>
      </c>
      <c r="I644" s="17" t="s">
        <v>6</v>
      </c>
      <c r="J644" s="17">
        <v>0</v>
      </c>
      <c r="K644" s="17">
        <v>0</v>
      </c>
      <c r="L644" s="17">
        <v>32</v>
      </c>
      <c r="M644" s="17">
        <v>0</v>
      </c>
      <c r="N644" s="17">
        <v>0</v>
      </c>
      <c r="O644" s="17">
        <v>0</v>
      </c>
      <c r="P644" s="23">
        <v>1148</v>
      </c>
      <c r="Q644" s="23">
        <v>1180</v>
      </c>
      <c r="R644" s="23">
        <v>1180</v>
      </c>
      <c r="S644" s="17" t="s">
        <v>21</v>
      </c>
      <c r="T644" s="17" t="str">
        <f>IF(ISERROR(VLOOKUP(B:B,'Shared Sites 2-18'!$A$2:$P$98,3,FALSE)),"",VLOOKUP(B:B,'Shared Sites 2-18'!$A$2:$P$98,3,FALSE))</f>
        <v/>
      </c>
      <c r="U644" s="17" t="str">
        <f>IF(ISERROR(VLOOKUP(B:B,'Shared Sites 2-18'!$A$2:$P$98,4,FALSE)),"",VLOOKUP(B:B,'Shared Sites 2-18'!$A$2:$P$98,4,FALSE))</f>
        <v/>
      </c>
      <c r="V644" s="17" t="str">
        <f>IF(ISERROR(VLOOKUP(B:B,'Shared Sites 2-18'!$A$2:$P$98,5,FALSE)),"",VLOOKUP(B:B,'Shared Sites 2-18'!$A$2:$P$98,5,FALSE))</f>
        <v/>
      </c>
      <c r="W644" s="17" t="str">
        <f>IF(ISERROR(VLOOKUP(B:B,'Shared Sites 2-18'!$A$2:$P$98,15,FALSE)),"",VLOOKUP(B:B,'Shared Sites 2-18'!$A$2:$P$98,15,FALSE))</f>
        <v/>
      </c>
      <c r="Y644" s="17" t="str">
        <f>IF(S644="Elem","6034",IF(S644="Middle","9654",IF(S644="Senior","12068","")))</f>
        <v>12068</v>
      </c>
      <c r="Z644" s="17">
        <v>12068</v>
      </c>
      <c r="AA644" s="402"/>
      <c r="AB644" s="420"/>
    </row>
    <row r="645" spans="1:29" ht="14.65" customHeight="1" x14ac:dyDescent="0.25">
      <c r="A645" s="16">
        <v>8517</v>
      </c>
      <c r="B645" s="16" t="s">
        <v>1184</v>
      </c>
      <c r="C645" s="16" t="s">
        <v>1185</v>
      </c>
      <c r="D645" s="16" t="s">
        <v>836</v>
      </c>
      <c r="E645" s="16" t="s">
        <v>50</v>
      </c>
      <c r="F645" s="17" t="s">
        <v>46</v>
      </c>
      <c r="G645" s="17" t="s">
        <v>46</v>
      </c>
      <c r="H645" s="17" t="s">
        <v>6</v>
      </c>
      <c r="I645" s="17" t="s">
        <v>6</v>
      </c>
      <c r="J645" s="17">
        <v>0</v>
      </c>
      <c r="K645" s="17">
        <v>0</v>
      </c>
      <c r="L645" s="17">
        <v>21</v>
      </c>
      <c r="M645" s="17">
        <v>0</v>
      </c>
      <c r="N645" s="17">
        <v>0</v>
      </c>
      <c r="O645" s="17">
        <v>0</v>
      </c>
      <c r="P645" s="23">
        <v>380</v>
      </c>
      <c r="Q645" s="23">
        <v>401</v>
      </c>
      <c r="R645" s="23">
        <v>401</v>
      </c>
      <c r="S645" s="17" t="s">
        <v>21</v>
      </c>
      <c r="T645" s="17">
        <f>IF(ISERROR(VLOOKUP(B:B,'Shared Sites 2-18'!$A$2:$P$98,3,FALSE)),"",VLOOKUP(B:B,'Shared Sites 2-18'!$A$2:$P$98,3,FALSE))</f>
        <v>22</v>
      </c>
      <c r="U645" s="17" t="str">
        <f>IF(ISERROR(VLOOKUP(B:B,'Shared Sites 2-18'!$A$2:$P$98,4,FALSE)),"",VLOOKUP(B:B,'Shared Sites 2-18'!$A$2:$P$98,4,FALSE))</f>
        <v>1774139</v>
      </c>
      <c r="V645" s="17" t="str">
        <f>IF(ISERROR(VLOOKUP(B:B,'Shared Sites 2-18'!$A$2:$P$98,5,FALSE)),"",VLOOKUP(B:B,'Shared Sites 2-18'!$A$2:$P$98,5,FALSE))</f>
        <v>Contreras LC Campus</v>
      </c>
      <c r="W645" s="17">
        <f>IF(ISERROR(VLOOKUP(B:B,'Shared Sites 2-18'!$A$2:$P$98,15,FALSE)),"",VLOOKUP(B:B,'Shared Sites 2-18'!$A$2:$P$98,15,FALSE))</f>
        <v>0.26240000000000002</v>
      </c>
      <c r="X645" s="17">
        <v>12068</v>
      </c>
      <c r="Y645" s="17">
        <f>ROUND(W645*X645,0)</f>
        <v>3167</v>
      </c>
      <c r="Z645" s="17">
        <v>3167</v>
      </c>
      <c r="AA645" s="402"/>
      <c r="AB645" s="420"/>
    </row>
    <row r="646" spans="1:29" ht="14.65" customHeight="1" x14ac:dyDescent="0.25">
      <c r="A646" s="16">
        <v>8518</v>
      </c>
      <c r="B646" s="16" t="s">
        <v>1082</v>
      </c>
      <c r="C646" s="16" t="s">
        <v>1083</v>
      </c>
      <c r="D646" s="16" t="s">
        <v>836</v>
      </c>
      <c r="E646" s="16" t="s">
        <v>50</v>
      </c>
      <c r="F646" s="17" t="s">
        <v>46</v>
      </c>
      <c r="G646" s="17" t="s">
        <v>46</v>
      </c>
      <c r="H646" s="17" t="s">
        <v>48</v>
      </c>
      <c r="I646" s="17" t="s">
        <v>48</v>
      </c>
      <c r="J646" s="17">
        <v>0</v>
      </c>
      <c r="K646" s="17">
        <v>0</v>
      </c>
      <c r="L646" s="17">
        <v>0</v>
      </c>
      <c r="M646" s="17">
        <v>0</v>
      </c>
      <c r="N646" s="17">
        <v>0</v>
      </c>
      <c r="O646" s="17">
        <v>0</v>
      </c>
      <c r="P646" s="23">
        <v>442</v>
      </c>
      <c r="Q646" s="23">
        <v>442</v>
      </c>
      <c r="R646" s="23">
        <v>442</v>
      </c>
      <c r="S646" s="17" t="s">
        <v>21</v>
      </c>
      <c r="T646" s="17" t="str">
        <f>IF(ISERROR(VLOOKUP(B:B,'Shared Sites 2-18'!$A$2:$P$98,3,FALSE)),"",VLOOKUP(B:B,'Shared Sites 2-18'!$A$2:$P$98,3,FALSE))</f>
        <v/>
      </c>
      <c r="U646" s="17" t="str">
        <f>IF(ISERROR(VLOOKUP(B:B,'Shared Sites 2-18'!$A$2:$P$98,4,FALSE)),"",VLOOKUP(B:B,'Shared Sites 2-18'!$A$2:$P$98,4,FALSE))</f>
        <v/>
      </c>
      <c r="V646" s="17" t="str">
        <f>IF(ISERROR(VLOOKUP(B:B,'Shared Sites 2-18'!$A$2:$P$98,5,FALSE)),"",VLOOKUP(B:B,'Shared Sites 2-18'!$A$2:$P$98,5,FALSE))</f>
        <v/>
      </c>
      <c r="W646" s="17" t="str">
        <f>IF(ISERROR(VLOOKUP(B:B,'Shared Sites 2-18'!$A$2:$P$98,15,FALSE)),"",VLOOKUP(B:B,'Shared Sites 2-18'!$A$2:$P$98,15,FALSE))</f>
        <v/>
      </c>
      <c r="Y646" s="17" t="str">
        <f>IF(S646="Elem","6034",IF(S646="Middle","9654",IF(S646="Senior","12068","")))</f>
        <v>12068</v>
      </c>
      <c r="Z646" s="17">
        <v>12068</v>
      </c>
      <c r="AA646" s="402"/>
      <c r="AB646" s="420"/>
    </row>
    <row r="647" spans="1:29" ht="14.65" customHeight="1" x14ac:dyDescent="0.25">
      <c r="A647" s="16">
        <v>8527</v>
      </c>
      <c r="B647" s="16" t="s">
        <v>1186</v>
      </c>
      <c r="C647" s="16" t="s">
        <v>1187</v>
      </c>
      <c r="D647" s="16" t="s">
        <v>836</v>
      </c>
      <c r="E647" s="16" t="s">
        <v>50</v>
      </c>
      <c r="F647" s="17" t="s">
        <v>46</v>
      </c>
      <c r="G647" s="17" t="s">
        <v>46</v>
      </c>
      <c r="H647" s="17" t="s">
        <v>6</v>
      </c>
      <c r="I647" s="17" t="s">
        <v>6</v>
      </c>
      <c r="J647" s="17">
        <v>0</v>
      </c>
      <c r="K647" s="17">
        <v>0</v>
      </c>
      <c r="L647" s="17">
        <v>1</v>
      </c>
      <c r="M647" s="17">
        <v>0</v>
      </c>
      <c r="N647" s="17">
        <v>0</v>
      </c>
      <c r="O647" s="17">
        <v>0</v>
      </c>
      <c r="P647" s="23">
        <v>401</v>
      </c>
      <c r="Q647" s="23">
        <v>402</v>
      </c>
      <c r="R647" s="23">
        <v>402</v>
      </c>
      <c r="S647" s="17" t="s">
        <v>21</v>
      </c>
      <c r="T647" s="17">
        <f>IF(ISERROR(VLOOKUP(B:B,'Shared Sites 2-18'!$A$2:$P$98,3,FALSE)),"",VLOOKUP(B:B,'Shared Sites 2-18'!$A$2:$P$98,3,FALSE))</f>
        <v>22</v>
      </c>
      <c r="U647" s="17" t="str">
        <f>IF(ISERROR(VLOOKUP(B:B,'Shared Sites 2-18'!$A$2:$P$98,4,FALSE)),"",VLOOKUP(B:B,'Shared Sites 2-18'!$A$2:$P$98,4,FALSE))</f>
        <v>1774139</v>
      </c>
      <c r="V647" s="17" t="str">
        <f>IF(ISERROR(VLOOKUP(B:B,'Shared Sites 2-18'!$A$2:$P$98,5,FALSE)),"",VLOOKUP(B:B,'Shared Sites 2-18'!$A$2:$P$98,5,FALSE))</f>
        <v>Contreras LC Campus</v>
      </c>
      <c r="W647" s="17">
        <f>IF(ISERROR(VLOOKUP(B:B,'Shared Sites 2-18'!$A$2:$P$98,15,FALSE)),"",VLOOKUP(B:B,'Shared Sites 2-18'!$A$2:$P$98,15,FALSE))</f>
        <v>0.2631</v>
      </c>
      <c r="X647" s="17">
        <v>12068</v>
      </c>
      <c r="Y647" s="17">
        <f>ROUND(W647*X647,0)</f>
        <v>3175</v>
      </c>
      <c r="Z647" s="17">
        <v>3175</v>
      </c>
      <c r="AA647" s="402"/>
      <c r="AB647" s="420"/>
    </row>
    <row r="648" spans="1:29" ht="14.65" customHeight="1" x14ac:dyDescent="0.25">
      <c r="A648" s="16">
        <v>8529</v>
      </c>
      <c r="B648" s="16" t="s">
        <v>1086</v>
      </c>
      <c r="C648" s="16" t="s">
        <v>1087</v>
      </c>
      <c r="D648" s="16" t="s">
        <v>836</v>
      </c>
      <c r="E648" s="16" t="s">
        <v>50</v>
      </c>
      <c r="F648" s="17" t="s">
        <v>46</v>
      </c>
      <c r="G648" s="17" t="s">
        <v>46</v>
      </c>
      <c r="H648" s="17" t="s">
        <v>48</v>
      </c>
      <c r="I648" s="17" t="s">
        <v>48</v>
      </c>
      <c r="J648" s="17">
        <v>0</v>
      </c>
      <c r="K648" s="17">
        <v>0</v>
      </c>
      <c r="L648" s="17">
        <v>150</v>
      </c>
      <c r="M648" s="17">
        <v>0</v>
      </c>
      <c r="N648" s="17">
        <v>0</v>
      </c>
      <c r="O648" s="17">
        <v>0</v>
      </c>
      <c r="P648" s="23">
        <v>2206</v>
      </c>
      <c r="Q648" s="23">
        <v>2356</v>
      </c>
      <c r="R648" s="23">
        <v>2356</v>
      </c>
      <c r="S648" s="17" t="s">
        <v>21</v>
      </c>
      <c r="T648" s="17" t="str">
        <f>IF(ISERROR(VLOOKUP(B:B,'Shared Sites 2-18'!$A$2:$P$98,3,FALSE)),"",VLOOKUP(B:B,'Shared Sites 2-18'!$A$2:$P$98,3,FALSE))</f>
        <v/>
      </c>
      <c r="U648" s="17" t="str">
        <f>IF(ISERROR(VLOOKUP(B:B,'Shared Sites 2-18'!$A$2:$P$98,4,FALSE)),"",VLOOKUP(B:B,'Shared Sites 2-18'!$A$2:$P$98,4,FALSE))</f>
        <v/>
      </c>
      <c r="V648" s="17" t="str">
        <f>IF(ISERROR(VLOOKUP(B:B,'Shared Sites 2-18'!$A$2:$P$98,5,FALSE)),"",VLOOKUP(B:B,'Shared Sites 2-18'!$A$2:$P$98,5,FALSE))</f>
        <v/>
      </c>
      <c r="W648" s="17" t="str">
        <f>IF(ISERROR(VLOOKUP(B:B,'Shared Sites 2-18'!$A$2:$P$98,15,FALSE)),"",VLOOKUP(B:B,'Shared Sites 2-18'!$A$2:$P$98,15,FALSE))</f>
        <v/>
      </c>
      <c r="Y648" s="17" t="str">
        <f>IF(S648="Elem","6034",IF(S648="Middle","9654",IF(S648="Senior","12068","")))</f>
        <v>12068</v>
      </c>
      <c r="Z648" s="17">
        <v>12068</v>
      </c>
      <c r="AA648" s="402"/>
      <c r="AB648" s="420"/>
    </row>
    <row r="649" spans="1:29" ht="14.65" customHeight="1" x14ac:dyDescent="0.25">
      <c r="A649" s="16">
        <v>8536</v>
      </c>
      <c r="B649" s="16" t="s">
        <v>1088</v>
      </c>
      <c r="C649" s="16" t="s">
        <v>1089</v>
      </c>
      <c r="D649" s="16" t="s">
        <v>836</v>
      </c>
      <c r="E649" s="16" t="s">
        <v>50</v>
      </c>
      <c r="F649" s="17" t="s">
        <v>46</v>
      </c>
      <c r="G649" s="17" t="s">
        <v>46</v>
      </c>
      <c r="H649" s="17" t="s">
        <v>52</v>
      </c>
      <c r="I649" s="17" t="s">
        <v>52</v>
      </c>
      <c r="J649" s="17">
        <v>0</v>
      </c>
      <c r="K649" s="17">
        <v>0</v>
      </c>
      <c r="L649" s="17">
        <v>40</v>
      </c>
      <c r="M649" s="17">
        <v>0</v>
      </c>
      <c r="N649" s="17">
        <v>0</v>
      </c>
      <c r="O649" s="17">
        <v>0</v>
      </c>
      <c r="P649" s="23">
        <v>2302</v>
      </c>
      <c r="Q649" s="23">
        <v>2342</v>
      </c>
      <c r="R649" s="23">
        <v>2342</v>
      </c>
      <c r="S649" s="17" t="s">
        <v>21</v>
      </c>
      <c r="T649" s="17" t="str">
        <f>IF(ISERROR(VLOOKUP(B:B,'Shared Sites 2-18'!$A$2:$P$98,3,FALSE)),"",VLOOKUP(B:B,'Shared Sites 2-18'!$A$2:$P$98,3,FALSE))</f>
        <v/>
      </c>
      <c r="U649" s="17" t="str">
        <f>IF(ISERROR(VLOOKUP(B:B,'Shared Sites 2-18'!$A$2:$P$98,4,FALSE)),"",VLOOKUP(B:B,'Shared Sites 2-18'!$A$2:$P$98,4,FALSE))</f>
        <v/>
      </c>
      <c r="V649" s="17" t="str">
        <f>IF(ISERROR(VLOOKUP(B:B,'Shared Sites 2-18'!$A$2:$P$98,5,FALSE)),"",VLOOKUP(B:B,'Shared Sites 2-18'!$A$2:$P$98,5,FALSE))</f>
        <v/>
      </c>
      <c r="W649" s="17" t="str">
        <f>IF(ISERROR(VLOOKUP(B:B,'Shared Sites 2-18'!$A$2:$P$98,15,FALSE)),"",VLOOKUP(B:B,'Shared Sites 2-18'!$A$2:$P$98,15,FALSE))</f>
        <v/>
      </c>
      <c r="Y649" s="17" t="str">
        <f>IF(S649="Elem","6034",IF(S649="Middle","9654",IF(S649="Senior","12068","")))</f>
        <v>12068</v>
      </c>
      <c r="Z649" s="17">
        <v>12068</v>
      </c>
      <c r="AA649" s="402"/>
      <c r="AB649" s="420"/>
    </row>
    <row r="650" spans="1:29" ht="14.65" customHeight="1" x14ac:dyDescent="0.25">
      <c r="A650" s="16">
        <v>8543</v>
      </c>
      <c r="B650" s="16" t="s">
        <v>1170</v>
      </c>
      <c r="C650" s="16" t="s">
        <v>1171</v>
      </c>
      <c r="D650" s="16" t="s">
        <v>836</v>
      </c>
      <c r="E650" s="16" t="s">
        <v>50</v>
      </c>
      <c r="F650" s="17" t="s">
        <v>46</v>
      </c>
      <c r="G650" s="17" t="s">
        <v>46</v>
      </c>
      <c r="H650" s="17" t="s">
        <v>6</v>
      </c>
      <c r="I650" s="17" t="s">
        <v>6</v>
      </c>
      <c r="J650" s="17">
        <v>0</v>
      </c>
      <c r="K650" s="17">
        <v>0</v>
      </c>
      <c r="L650" s="17">
        <v>66</v>
      </c>
      <c r="M650" s="17">
        <v>0</v>
      </c>
      <c r="N650" s="17">
        <v>0</v>
      </c>
      <c r="O650" s="17">
        <v>0</v>
      </c>
      <c r="P650" s="23">
        <v>799</v>
      </c>
      <c r="Q650" s="23">
        <v>865</v>
      </c>
      <c r="R650" s="23">
        <v>865</v>
      </c>
      <c r="S650" s="17" t="s">
        <v>21</v>
      </c>
      <c r="T650" s="17">
        <f>IF(ISERROR(VLOOKUP(B:B,'Shared Sites 2-18'!$A$2:$P$98,3,FALSE)),"",VLOOKUP(B:B,'Shared Sites 2-18'!$A$2:$P$98,3,FALSE))</f>
        <v>21</v>
      </c>
      <c r="U650" s="17" t="str">
        <f>IF(ISERROR(VLOOKUP(B:B,'Shared Sites 2-18'!$A$2:$P$98,4,FALSE)),"",VLOOKUP(B:B,'Shared Sites 2-18'!$A$2:$P$98,4,FALSE))</f>
        <v>1773939</v>
      </c>
      <c r="V650" s="17" t="str">
        <f>IF(ISERROR(VLOOKUP(B:B,'Shared Sites 2-18'!$A$2:$P$98,5,FALSE)),"",VLOOKUP(B:B,'Shared Sites 2-18'!$A$2:$P$98,5,FALSE))</f>
        <v>Belmont HS Campus</v>
      </c>
      <c r="W650" s="17">
        <f>IF(ISERROR(VLOOKUP(B:B,'Shared Sites 2-18'!$A$2:$P$98,15,FALSE)),"",VLOOKUP(B:B,'Shared Sites 2-18'!$A$2:$P$98,15,FALSE))</f>
        <v>0.74119999999999997</v>
      </c>
      <c r="X650" s="17">
        <v>12068</v>
      </c>
      <c r="Y650" s="17">
        <f>ROUND(W650*X650,0)</f>
        <v>8945</v>
      </c>
      <c r="Z650" s="17">
        <v>8945</v>
      </c>
      <c r="AA650" s="402"/>
      <c r="AB650" s="420"/>
    </row>
    <row r="651" spans="1:29" ht="14.65" customHeight="1" x14ac:dyDescent="0.25">
      <c r="A651" s="16">
        <v>8544</v>
      </c>
      <c r="B651" s="16" t="s">
        <v>1092</v>
      </c>
      <c r="C651" s="16" t="s">
        <v>1093</v>
      </c>
      <c r="D651" s="16" t="s">
        <v>836</v>
      </c>
      <c r="E651" s="16" t="s">
        <v>50</v>
      </c>
      <c r="F651" s="17" t="s">
        <v>46</v>
      </c>
      <c r="G651" s="17" t="s">
        <v>46</v>
      </c>
      <c r="H651" s="17" t="s">
        <v>6</v>
      </c>
      <c r="I651" s="17" t="s">
        <v>6</v>
      </c>
      <c r="J651" s="17">
        <v>0</v>
      </c>
      <c r="K651" s="17">
        <v>0</v>
      </c>
      <c r="L651" s="17">
        <v>101</v>
      </c>
      <c r="M651" s="17">
        <v>0</v>
      </c>
      <c r="N651" s="17">
        <v>0</v>
      </c>
      <c r="O651" s="17">
        <v>0</v>
      </c>
      <c r="P651" s="23">
        <v>829</v>
      </c>
      <c r="Q651" s="23">
        <v>930</v>
      </c>
      <c r="R651" s="23">
        <v>930</v>
      </c>
      <c r="S651" s="17" t="s">
        <v>21</v>
      </c>
      <c r="T651" s="17" t="str">
        <f>IF(ISERROR(VLOOKUP(B:B,'Shared Sites 2-18'!$A$2:$P$98,3,FALSE)),"",VLOOKUP(B:B,'Shared Sites 2-18'!$A$2:$P$98,3,FALSE))</f>
        <v/>
      </c>
      <c r="U651" s="17" t="str">
        <f>IF(ISERROR(VLOOKUP(B:B,'Shared Sites 2-18'!$A$2:$P$98,4,FALSE)),"",VLOOKUP(B:B,'Shared Sites 2-18'!$A$2:$P$98,4,FALSE))</f>
        <v/>
      </c>
      <c r="V651" s="17" t="str">
        <f>IF(ISERROR(VLOOKUP(B:B,'Shared Sites 2-18'!$A$2:$P$98,5,FALSE)),"",VLOOKUP(B:B,'Shared Sites 2-18'!$A$2:$P$98,5,FALSE))</f>
        <v/>
      </c>
      <c r="W651" s="17" t="str">
        <f>IF(ISERROR(VLOOKUP(B:B,'Shared Sites 2-18'!$A$2:$P$98,15,FALSE)),"",VLOOKUP(B:B,'Shared Sites 2-18'!$A$2:$P$98,15,FALSE))</f>
        <v/>
      </c>
      <c r="Y651" s="17" t="str">
        <f>IF(S651="Elem","6034",IF(S651="Middle","9654",IF(S651="Senior","12068","")))</f>
        <v>12068</v>
      </c>
      <c r="Z651" s="17">
        <v>12068</v>
      </c>
      <c r="AA651" s="402"/>
      <c r="AB651" s="420"/>
    </row>
    <row r="652" spans="1:29" ht="14.65" customHeight="1" x14ac:dyDescent="0.25">
      <c r="A652" s="16">
        <v>8558</v>
      </c>
      <c r="B652" s="16" t="s">
        <v>1094</v>
      </c>
      <c r="C652" s="16" t="s">
        <v>1673</v>
      </c>
      <c r="D652" s="16" t="s">
        <v>827</v>
      </c>
      <c r="E652" s="16" t="s">
        <v>91</v>
      </c>
      <c r="F652" s="17" t="s">
        <v>46</v>
      </c>
      <c r="G652" s="17" t="s">
        <v>46</v>
      </c>
      <c r="H652" s="17" t="s">
        <v>47</v>
      </c>
      <c r="I652" s="17" t="s">
        <v>47</v>
      </c>
      <c r="J652" s="17">
        <v>0</v>
      </c>
      <c r="K652" s="17">
        <v>0</v>
      </c>
      <c r="L652" s="17">
        <v>1</v>
      </c>
      <c r="M652" s="17">
        <v>0</v>
      </c>
      <c r="N652" s="17">
        <v>0</v>
      </c>
      <c r="O652" s="17">
        <v>0</v>
      </c>
      <c r="P652" s="23">
        <v>354</v>
      </c>
      <c r="Q652" s="23">
        <v>355</v>
      </c>
      <c r="R652" s="23">
        <v>355</v>
      </c>
      <c r="S652" s="17" t="s">
        <v>21</v>
      </c>
      <c r="T652" s="17" t="str">
        <f>IF(ISERROR(VLOOKUP(B:B,'Shared Sites 2-18'!$A$2:$P$98,3,FALSE)),"",VLOOKUP(B:B,'Shared Sites 2-18'!$A$2:$P$98,3,FALSE))</f>
        <v/>
      </c>
      <c r="U652" s="17" t="str">
        <f>IF(ISERROR(VLOOKUP(B:B,'Shared Sites 2-18'!$A$2:$P$98,4,FALSE)),"",VLOOKUP(B:B,'Shared Sites 2-18'!$A$2:$P$98,4,FALSE))</f>
        <v/>
      </c>
      <c r="V652" s="17" t="str">
        <f>IF(ISERROR(VLOOKUP(B:B,'Shared Sites 2-18'!$A$2:$P$98,5,FALSE)),"",VLOOKUP(B:B,'Shared Sites 2-18'!$A$2:$P$98,5,FALSE))</f>
        <v/>
      </c>
      <c r="W652" s="17" t="str">
        <f>IF(ISERROR(VLOOKUP(B:B,'Shared Sites 2-18'!$A$2:$P$98,15,FALSE)),"",VLOOKUP(B:B,'Shared Sites 2-18'!$A$2:$P$98,15,FALSE))</f>
        <v/>
      </c>
      <c r="Y652" s="17" t="str">
        <f>IF(S652="Elem","6034",IF(S652="Middle","9654",IF(S652="Senior","12068","")))</f>
        <v>12068</v>
      </c>
      <c r="Z652" s="17">
        <v>12068</v>
      </c>
      <c r="AA652" s="402"/>
      <c r="AB652" s="420"/>
    </row>
    <row r="653" spans="1:29" ht="14.65" customHeight="1" x14ac:dyDescent="0.25">
      <c r="A653" s="16">
        <v>8571</v>
      </c>
      <c r="B653" s="16" t="s">
        <v>1095</v>
      </c>
      <c r="C653" s="16" t="s">
        <v>1096</v>
      </c>
      <c r="D653" s="16" t="s">
        <v>836</v>
      </c>
      <c r="E653" s="16" t="s">
        <v>50</v>
      </c>
      <c r="F653" s="17" t="s">
        <v>46</v>
      </c>
      <c r="G653" s="17" t="s">
        <v>46</v>
      </c>
      <c r="H653" s="17" t="s">
        <v>47</v>
      </c>
      <c r="I653" s="17" t="s">
        <v>47</v>
      </c>
      <c r="J653" s="17">
        <v>0</v>
      </c>
      <c r="K653" s="17">
        <v>0</v>
      </c>
      <c r="L653" s="17">
        <v>159</v>
      </c>
      <c r="M653" s="17">
        <v>0</v>
      </c>
      <c r="N653" s="17">
        <v>0</v>
      </c>
      <c r="O653" s="17">
        <v>0</v>
      </c>
      <c r="P653" s="23">
        <v>1196</v>
      </c>
      <c r="Q653" s="23">
        <v>1355</v>
      </c>
      <c r="R653" s="23">
        <v>1355</v>
      </c>
      <c r="S653" s="17" t="s">
        <v>21</v>
      </c>
      <c r="T653" s="17" t="str">
        <f>IF(ISERROR(VLOOKUP(B:B,'Shared Sites 2-18'!$A$2:$P$98,3,FALSE)),"",VLOOKUP(B:B,'Shared Sites 2-18'!$A$2:$P$98,3,FALSE))</f>
        <v/>
      </c>
      <c r="U653" s="17" t="str">
        <f>IF(ISERROR(VLOOKUP(B:B,'Shared Sites 2-18'!$A$2:$P$98,4,FALSE)),"",VLOOKUP(B:B,'Shared Sites 2-18'!$A$2:$P$98,4,FALSE))</f>
        <v/>
      </c>
      <c r="V653" s="17" t="str">
        <f>IF(ISERROR(VLOOKUP(B:B,'Shared Sites 2-18'!$A$2:$P$98,5,FALSE)),"",VLOOKUP(B:B,'Shared Sites 2-18'!$A$2:$P$98,5,FALSE))</f>
        <v/>
      </c>
      <c r="W653" s="17" t="str">
        <f>IF(ISERROR(VLOOKUP(B:B,'Shared Sites 2-18'!$A$2:$P$98,15,FALSE)),"",VLOOKUP(B:B,'Shared Sites 2-18'!$A$2:$P$98,15,FALSE))</f>
        <v/>
      </c>
      <c r="Y653" s="17" t="str">
        <f>IF(S653="Elem","6034",IF(S653="Middle","9654",IF(S653="Senior","12068","")))</f>
        <v>12068</v>
      </c>
      <c r="Z653" s="17">
        <v>12068</v>
      </c>
      <c r="AA653" s="402"/>
      <c r="AB653" s="420"/>
    </row>
    <row r="654" spans="1:29" ht="14.65" customHeight="1" x14ac:dyDescent="0.25">
      <c r="A654" s="16">
        <v>8575</v>
      </c>
      <c r="B654" s="16" t="s">
        <v>861</v>
      </c>
      <c r="C654" s="16" t="s">
        <v>862</v>
      </c>
      <c r="D654" s="16" t="s">
        <v>836</v>
      </c>
      <c r="E654" s="16" t="s">
        <v>50</v>
      </c>
      <c r="F654" s="17" t="s">
        <v>46</v>
      </c>
      <c r="G654" s="17" t="s">
        <v>46</v>
      </c>
      <c r="H654" s="17" t="s">
        <v>48</v>
      </c>
      <c r="I654" s="17" t="s">
        <v>48</v>
      </c>
      <c r="J654" s="17">
        <v>0</v>
      </c>
      <c r="K654" s="17">
        <v>0</v>
      </c>
      <c r="L654" s="17">
        <v>92</v>
      </c>
      <c r="M654" s="17">
        <v>0</v>
      </c>
      <c r="N654" s="17">
        <v>0</v>
      </c>
      <c r="O654" s="17">
        <v>0</v>
      </c>
      <c r="P654" s="23">
        <v>1360</v>
      </c>
      <c r="Q654" s="23">
        <v>1452</v>
      </c>
      <c r="R654" s="23">
        <v>1452</v>
      </c>
      <c r="S654" s="17" t="s">
        <v>21</v>
      </c>
      <c r="T654" s="17">
        <f>IF(ISERROR(VLOOKUP(B:B,'Shared Sites 2-18'!$A$2:$P$98,3,FALSE)),"",VLOOKUP(B:B,'Shared Sites 2-18'!$A$2:$P$98,3,FALSE))</f>
        <v>10</v>
      </c>
      <c r="U654" s="17" t="str">
        <f>IF(ISERROR(VLOOKUP(B:B,'Shared Sites 2-18'!$A$2:$P$98,4,FALSE)),"",VLOOKUP(B:B,'Shared Sites 2-18'!$A$2:$P$98,4,FALSE))</f>
        <v>1767639</v>
      </c>
      <c r="V654" s="17" t="str">
        <f>IF(ISERROR(VLOOKUP(B:B,'Shared Sites 2-18'!$A$2:$P$98,5,FALSE)),"",VLOOKUP(B:B,'Shared Sites 2-18'!$A$2:$P$98,5,FALSE))</f>
        <v>Carson SH Campus</v>
      </c>
      <c r="W654" s="17">
        <f>IF(ISERROR(VLOOKUP(B:B,'Shared Sites 2-18'!$A$2:$P$98,15,FALSE)),"",VLOOKUP(B:B,'Shared Sites 2-18'!$A$2:$P$98,15,FALSE))</f>
        <v>0.59340000000000004</v>
      </c>
      <c r="X654" s="17">
        <v>12068</v>
      </c>
      <c r="Y654" s="17">
        <f>ROUND(W654*X654,0)</f>
        <v>7161</v>
      </c>
      <c r="Z654" s="17">
        <v>7161</v>
      </c>
      <c r="AA654" s="402"/>
      <c r="AB654" s="420"/>
    </row>
    <row r="655" spans="1:29" ht="14.65" customHeight="1" x14ac:dyDescent="0.25">
      <c r="A655" s="16">
        <v>8577</v>
      </c>
      <c r="B655" s="16" t="s">
        <v>891</v>
      </c>
      <c r="C655" s="16" t="s">
        <v>1674</v>
      </c>
      <c r="D655" s="16" t="s">
        <v>836</v>
      </c>
      <c r="E655" s="16" t="s">
        <v>50</v>
      </c>
      <c r="F655" s="17" t="s">
        <v>46</v>
      </c>
      <c r="G655" s="17" t="s">
        <v>46</v>
      </c>
      <c r="H655" s="17" t="s">
        <v>6</v>
      </c>
      <c r="I655" s="17" t="s">
        <v>6</v>
      </c>
      <c r="J655" s="17">
        <v>0</v>
      </c>
      <c r="K655" s="17">
        <v>0</v>
      </c>
      <c r="L655" s="17">
        <v>34</v>
      </c>
      <c r="M655" s="17">
        <v>0</v>
      </c>
      <c r="N655" s="17">
        <v>0</v>
      </c>
      <c r="O655" s="17">
        <v>0</v>
      </c>
      <c r="P655" s="23">
        <v>446</v>
      </c>
      <c r="Q655" s="23">
        <v>480</v>
      </c>
      <c r="R655" s="23">
        <v>480</v>
      </c>
      <c r="S655" s="17" t="s">
        <v>21</v>
      </c>
      <c r="T655" s="17">
        <f>IF(ISERROR(VLOOKUP(B:B,'Shared Sites 2-18'!$A$2:$P$98,3,FALSE)),"",VLOOKUP(B:B,'Shared Sites 2-18'!$A$2:$P$98,3,FALSE))</f>
        <v>14</v>
      </c>
      <c r="U655" s="17" t="str">
        <f>IF(ISERROR(VLOOKUP(B:B,'Shared Sites 2-18'!$A$2:$P$98,4,FALSE)),"",VLOOKUP(B:B,'Shared Sites 2-18'!$A$2:$P$98,4,FALSE))</f>
        <v>1770239</v>
      </c>
      <c r="V655" s="17" t="str">
        <f>IF(ISERROR(VLOOKUP(B:B,'Shared Sites 2-18'!$A$2:$P$98,5,FALSE)),"",VLOOKUP(B:B,'Shared Sites 2-18'!$A$2:$P$98,5,FALSE))</f>
        <v>SM Sotomayor LA Cmps</v>
      </c>
      <c r="W655" s="17">
        <f>IF(ISERROR(VLOOKUP(B:B,'Shared Sites 2-18'!$A$2:$P$98,15,FALSE)),"",VLOOKUP(B:B,'Shared Sites 2-18'!$A$2:$P$98,15,FALSE))</f>
        <v>0.64949999999999997</v>
      </c>
      <c r="X655" s="17">
        <v>12068</v>
      </c>
      <c r="Y655" s="17">
        <f>ROUND(W655*X655,0)</f>
        <v>7838</v>
      </c>
      <c r="Z655" s="17">
        <v>7838</v>
      </c>
      <c r="AA655" s="402"/>
      <c r="AB655" s="420"/>
    </row>
    <row r="656" spans="1:29" ht="14.65" customHeight="1" x14ac:dyDescent="0.25">
      <c r="A656" s="16">
        <v>8583</v>
      </c>
      <c r="B656" s="16" t="s">
        <v>1101</v>
      </c>
      <c r="C656" s="16" t="s">
        <v>1675</v>
      </c>
      <c r="D656" s="16" t="s">
        <v>836</v>
      </c>
      <c r="E656" s="16" t="s">
        <v>50</v>
      </c>
      <c r="F656" s="17" t="s">
        <v>102</v>
      </c>
      <c r="G656" s="17" t="s">
        <v>46</v>
      </c>
      <c r="H656" s="17" t="s">
        <v>47</v>
      </c>
      <c r="I656" s="17" t="s">
        <v>47</v>
      </c>
      <c r="J656" s="17">
        <v>0</v>
      </c>
      <c r="K656" s="17">
        <v>0</v>
      </c>
      <c r="L656" s="17">
        <v>165</v>
      </c>
      <c r="M656" s="17">
        <v>0</v>
      </c>
      <c r="N656" s="17">
        <v>0</v>
      </c>
      <c r="O656" s="17">
        <v>0</v>
      </c>
      <c r="P656" s="23">
        <v>1573</v>
      </c>
      <c r="Q656" s="23">
        <v>1738</v>
      </c>
      <c r="R656" s="23">
        <v>1738</v>
      </c>
      <c r="S656" s="17" t="s">
        <v>21</v>
      </c>
      <c r="T656" s="17" t="str">
        <f>IF(ISERROR(VLOOKUP(B:B,'Shared Sites 2-18'!$A$2:$P$98,3,FALSE)),"",VLOOKUP(B:B,'Shared Sites 2-18'!$A$2:$P$98,3,FALSE))</f>
        <v/>
      </c>
      <c r="U656" s="17" t="str">
        <f>IF(ISERROR(VLOOKUP(B:B,'Shared Sites 2-18'!$A$2:$P$98,4,FALSE)),"",VLOOKUP(B:B,'Shared Sites 2-18'!$A$2:$P$98,4,FALSE))</f>
        <v/>
      </c>
      <c r="V656" s="17" t="str">
        <f>IF(ISERROR(VLOOKUP(B:B,'Shared Sites 2-18'!$A$2:$P$98,5,FALSE)),"",VLOOKUP(B:B,'Shared Sites 2-18'!$A$2:$P$98,5,FALSE))</f>
        <v/>
      </c>
      <c r="W656" s="17" t="str">
        <f>IF(ISERROR(VLOOKUP(B:B,'Shared Sites 2-18'!$A$2:$P$98,15,FALSE)),"",VLOOKUP(B:B,'Shared Sites 2-18'!$A$2:$P$98,15,FALSE))</f>
        <v/>
      </c>
      <c r="Y656" s="17" t="str">
        <f>IF(S656="Elem","6034",IF(S656="Middle","9654",IF(S656="Senior","12068","")))</f>
        <v>12068</v>
      </c>
      <c r="Z656" s="17">
        <v>12068</v>
      </c>
      <c r="AA656" s="402"/>
      <c r="AB656" s="420"/>
    </row>
    <row r="657" spans="1:28" ht="14.65" customHeight="1" x14ac:dyDescent="0.25">
      <c r="A657" s="16">
        <v>8590</v>
      </c>
      <c r="B657" s="16" t="s">
        <v>1102</v>
      </c>
      <c r="C657" s="16" t="s">
        <v>1676</v>
      </c>
      <c r="D657" s="16" t="s">
        <v>836</v>
      </c>
      <c r="E657" s="16" t="s">
        <v>50</v>
      </c>
      <c r="F657" s="17" t="s">
        <v>102</v>
      </c>
      <c r="G657" s="17" t="s">
        <v>46</v>
      </c>
      <c r="H657" s="17" t="s">
        <v>47</v>
      </c>
      <c r="I657" s="17" t="s">
        <v>47</v>
      </c>
      <c r="J657" s="17">
        <v>0</v>
      </c>
      <c r="K657" s="17">
        <v>0</v>
      </c>
      <c r="L657" s="17">
        <v>125</v>
      </c>
      <c r="M657" s="17">
        <v>0</v>
      </c>
      <c r="N657" s="17">
        <v>0</v>
      </c>
      <c r="O657" s="17">
        <v>0</v>
      </c>
      <c r="P657" s="23">
        <v>2952</v>
      </c>
      <c r="Q657" s="23">
        <v>3077</v>
      </c>
      <c r="R657" s="23">
        <v>3077</v>
      </c>
      <c r="S657" s="17" t="s">
        <v>21</v>
      </c>
      <c r="T657" s="17" t="str">
        <f>IF(ISERROR(VLOOKUP(B:B,'Shared Sites 2-18'!$A$2:$P$98,3,FALSE)),"",VLOOKUP(B:B,'Shared Sites 2-18'!$A$2:$P$98,3,FALSE))</f>
        <v/>
      </c>
      <c r="U657" s="17" t="str">
        <f>IF(ISERROR(VLOOKUP(B:B,'Shared Sites 2-18'!$A$2:$P$98,4,FALSE)),"",VLOOKUP(B:B,'Shared Sites 2-18'!$A$2:$P$98,4,FALSE))</f>
        <v/>
      </c>
      <c r="V657" s="17" t="str">
        <f>IF(ISERROR(VLOOKUP(B:B,'Shared Sites 2-18'!$A$2:$P$98,5,FALSE)),"",VLOOKUP(B:B,'Shared Sites 2-18'!$A$2:$P$98,5,FALSE))</f>
        <v/>
      </c>
      <c r="W657" s="17" t="str">
        <f>IF(ISERROR(VLOOKUP(B:B,'Shared Sites 2-18'!$A$2:$P$98,15,FALSE)),"",VLOOKUP(B:B,'Shared Sites 2-18'!$A$2:$P$98,15,FALSE))</f>
        <v/>
      </c>
      <c r="Y657" s="17" t="str">
        <f>IF(S657="Elem","6034",IF(S657="Middle","9654",IF(S657="Senior","12068","")))</f>
        <v>12068</v>
      </c>
      <c r="Z657" s="17">
        <v>12068</v>
      </c>
      <c r="AA657" s="402"/>
      <c r="AB657" s="420"/>
    </row>
    <row r="658" spans="1:28" ht="14.65" customHeight="1" x14ac:dyDescent="0.25">
      <c r="A658" s="16">
        <v>8596</v>
      </c>
      <c r="B658" s="16" t="s">
        <v>1103</v>
      </c>
      <c r="C658" s="16" t="s">
        <v>1677</v>
      </c>
      <c r="D658" s="16" t="s">
        <v>827</v>
      </c>
      <c r="E658" s="16" t="s">
        <v>105</v>
      </c>
      <c r="F658" s="17" t="s">
        <v>46</v>
      </c>
      <c r="G658" s="17" t="s">
        <v>46</v>
      </c>
      <c r="H658" s="17" t="s">
        <v>51</v>
      </c>
      <c r="I658" s="17" t="s">
        <v>51</v>
      </c>
      <c r="J658" s="17">
        <v>0</v>
      </c>
      <c r="K658" s="17">
        <v>0</v>
      </c>
      <c r="L658" s="17">
        <v>37</v>
      </c>
      <c r="M658" s="17">
        <v>0</v>
      </c>
      <c r="N658" s="17">
        <v>0</v>
      </c>
      <c r="O658" s="17">
        <v>0</v>
      </c>
      <c r="P658" s="23">
        <v>754</v>
      </c>
      <c r="Q658" s="23">
        <v>791</v>
      </c>
      <c r="R658" s="23">
        <v>791</v>
      </c>
      <c r="S658" s="17" t="s">
        <v>21</v>
      </c>
      <c r="T658" s="17" t="str">
        <f>IF(ISERROR(VLOOKUP(B:B,'Shared Sites 2-18'!$A$2:$P$98,3,FALSE)),"",VLOOKUP(B:B,'Shared Sites 2-18'!$A$2:$P$98,3,FALSE))</f>
        <v/>
      </c>
      <c r="U658" s="17" t="str">
        <f>IF(ISERROR(VLOOKUP(B:B,'Shared Sites 2-18'!$A$2:$P$98,4,FALSE)),"",VLOOKUP(B:B,'Shared Sites 2-18'!$A$2:$P$98,4,FALSE))</f>
        <v/>
      </c>
      <c r="V658" s="17" t="str">
        <f>IF(ISERROR(VLOOKUP(B:B,'Shared Sites 2-18'!$A$2:$P$98,5,FALSE)),"",VLOOKUP(B:B,'Shared Sites 2-18'!$A$2:$P$98,5,FALSE))</f>
        <v/>
      </c>
      <c r="W658" s="17" t="str">
        <f>IF(ISERROR(VLOOKUP(B:B,'Shared Sites 2-18'!$A$2:$P$98,15,FALSE)),"",VLOOKUP(B:B,'Shared Sites 2-18'!$A$2:$P$98,15,FALSE))</f>
        <v/>
      </c>
      <c r="Y658" s="17" t="str">
        <f>IF(S658="Elem","6034",IF(S658="Middle","9654",IF(S658="Senior","12068","")))</f>
        <v>12068</v>
      </c>
      <c r="Z658" s="17">
        <v>12068</v>
      </c>
      <c r="AA658" s="402"/>
      <c r="AB658" s="420"/>
    </row>
    <row r="659" spans="1:28" ht="14.65" customHeight="1" x14ac:dyDescent="0.25">
      <c r="A659" s="16">
        <v>8600</v>
      </c>
      <c r="B659" s="16" t="s">
        <v>1104</v>
      </c>
      <c r="C659" s="16" t="s">
        <v>1105</v>
      </c>
      <c r="D659" s="16" t="s">
        <v>836</v>
      </c>
      <c r="E659" s="16" t="s">
        <v>50</v>
      </c>
      <c r="F659" s="17" t="s">
        <v>46</v>
      </c>
      <c r="G659" s="17" t="s">
        <v>46</v>
      </c>
      <c r="H659" s="17" t="s">
        <v>51</v>
      </c>
      <c r="I659" s="17" t="s">
        <v>51</v>
      </c>
      <c r="J659" s="17">
        <v>0</v>
      </c>
      <c r="K659" s="17">
        <v>0</v>
      </c>
      <c r="L659" s="17">
        <v>127</v>
      </c>
      <c r="M659" s="17">
        <v>0</v>
      </c>
      <c r="N659" s="17">
        <v>0</v>
      </c>
      <c r="O659" s="17">
        <v>0</v>
      </c>
      <c r="P659" s="23">
        <v>787</v>
      </c>
      <c r="Q659" s="23">
        <v>914</v>
      </c>
      <c r="R659" s="23">
        <v>914</v>
      </c>
      <c r="S659" s="17" t="s">
        <v>21</v>
      </c>
      <c r="T659" s="17" t="str">
        <f>IF(ISERROR(VLOOKUP(B:B,'Shared Sites 2-18'!$A$2:$P$98,3,FALSE)),"",VLOOKUP(B:B,'Shared Sites 2-18'!$A$2:$P$98,3,FALSE))</f>
        <v/>
      </c>
      <c r="U659" s="17" t="str">
        <f>IF(ISERROR(VLOOKUP(B:B,'Shared Sites 2-18'!$A$2:$P$98,4,FALSE)),"",VLOOKUP(B:B,'Shared Sites 2-18'!$A$2:$P$98,4,FALSE))</f>
        <v/>
      </c>
      <c r="V659" s="17" t="str">
        <f>IF(ISERROR(VLOOKUP(B:B,'Shared Sites 2-18'!$A$2:$P$98,5,FALSE)),"",VLOOKUP(B:B,'Shared Sites 2-18'!$A$2:$P$98,5,FALSE))</f>
        <v/>
      </c>
      <c r="W659" s="17" t="str">
        <f>IF(ISERROR(VLOOKUP(B:B,'Shared Sites 2-18'!$A$2:$P$98,15,FALSE)),"",VLOOKUP(B:B,'Shared Sites 2-18'!$A$2:$P$98,15,FALSE))</f>
        <v/>
      </c>
      <c r="Y659" s="17" t="str">
        <f>IF(S659="Elem","6034",IF(S659="Middle","9654",IF(S659="Senior","12068","")))</f>
        <v>12068</v>
      </c>
      <c r="Z659" s="17">
        <v>12068</v>
      </c>
      <c r="AA659" s="402"/>
      <c r="AB659" s="420"/>
    </row>
    <row r="660" spans="1:28" ht="14.65" customHeight="1" x14ac:dyDescent="0.25">
      <c r="A660" s="16">
        <v>8606</v>
      </c>
      <c r="B660" s="16" t="s">
        <v>1084</v>
      </c>
      <c r="C660" s="16" t="s">
        <v>1085</v>
      </c>
      <c r="D660" s="16" t="s">
        <v>827</v>
      </c>
      <c r="E660" s="16" t="s">
        <v>105</v>
      </c>
      <c r="F660" s="17" t="s">
        <v>46</v>
      </c>
      <c r="G660" s="17" t="s">
        <v>46</v>
      </c>
      <c r="H660" s="17" t="s">
        <v>52</v>
      </c>
      <c r="I660" s="17" t="s">
        <v>52</v>
      </c>
      <c r="J660" s="17">
        <v>0</v>
      </c>
      <c r="K660" s="17">
        <v>0</v>
      </c>
      <c r="L660" s="17">
        <v>22</v>
      </c>
      <c r="M660" s="17">
        <v>0</v>
      </c>
      <c r="N660" s="17">
        <v>0</v>
      </c>
      <c r="O660" s="17">
        <v>0</v>
      </c>
      <c r="P660" s="23">
        <v>393</v>
      </c>
      <c r="Q660" s="23">
        <v>415</v>
      </c>
      <c r="R660" s="23">
        <v>415</v>
      </c>
      <c r="S660" s="17" t="s">
        <v>21</v>
      </c>
      <c r="T660" s="17">
        <f>IF(ISERROR(VLOOKUP(B:B,'Shared Sites 2-18'!$A$2:$P$98,3,FALSE)),"",VLOOKUP(B:B,'Shared Sites 2-18'!$A$2:$P$98,3,FALSE))</f>
        <v>18</v>
      </c>
      <c r="U660" s="17" t="str">
        <f>IF(ISERROR(VLOOKUP(B:B,'Shared Sites 2-18'!$A$2:$P$98,4,FALSE)),"",VLOOKUP(B:B,'Shared Sites 2-18'!$A$2:$P$98,4,FALSE))</f>
        <v>1773539</v>
      </c>
      <c r="V660" s="17" t="str">
        <f>IF(ISERROR(VLOOKUP(B:B,'Shared Sites 2-18'!$A$2:$P$98,5,FALSE)),"",VLOOKUP(B:B,'Shared Sites 2-18'!$A$2:$P$98,5,FALSE))</f>
        <v>Esteban Torr HS Camp</v>
      </c>
      <c r="W660" s="17">
        <f>IF(ISERROR(VLOOKUP(B:B,'Shared Sites 2-18'!$A$2:$P$98,15,FALSE)),"",VLOOKUP(B:B,'Shared Sites 2-18'!$A$2:$P$98,15,FALSE))</f>
        <v>0.22020000000000001</v>
      </c>
      <c r="X660" s="17">
        <v>12068</v>
      </c>
      <c r="Y660" s="17">
        <f>ROUND(W660*X660,0)</f>
        <v>2657</v>
      </c>
      <c r="Z660" s="17">
        <v>2657</v>
      </c>
      <c r="AA660" s="402"/>
      <c r="AB660" s="420"/>
    </row>
    <row r="661" spans="1:28" ht="14.65" customHeight="1" x14ac:dyDescent="0.25">
      <c r="A661" s="16">
        <v>8607</v>
      </c>
      <c r="B661" s="16" t="s">
        <v>1107</v>
      </c>
      <c r="C661" s="16" t="s">
        <v>1108</v>
      </c>
      <c r="D661" s="16" t="s">
        <v>836</v>
      </c>
      <c r="E661" s="16" t="s">
        <v>50</v>
      </c>
      <c r="F661" s="17" t="s">
        <v>46</v>
      </c>
      <c r="G661" s="17" t="s">
        <v>46</v>
      </c>
      <c r="H661" s="17" t="s">
        <v>49</v>
      </c>
      <c r="I661" s="17" t="s">
        <v>49</v>
      </c>
      <c r="J661" s="17">
        <v>0</v>
      </c>
      <c r="K661" s="17">
        <v>0</v>
      </c>
      <c r="L661" s="17">
        <v>73</v>
      </c>
      <c r="M661" s="17">
        <v>0</v>
      </c>
      <c r="N661" s="17">
        <v>0</v>
      </c>
      <c r="O661" s="17">
        <v>0</v>
      </c>
      <c r="P661" s="23">
        <v>400</v>
      </c>
      <c r="Q661" s="23">
        <v>473</v>
      </c>
      <c r="R661" s="23">
        <v>473</v>
      </c>
      <c r="S661" s="17" t="s">
        <v>21</v>
      </c>
      <c r="T661" s="17">
        <f>IF(ISERROR(VLOOKUP(B:B,'Shared Sites 2-18'!$A$2:$P$98,3,FALSE)),"",VLOOKUP(B:B,'Shared Sites 2-18'!$A$2:$P$98,3,FALSE))</f>
        <v>3</v>
      </c>
      <c r="U661" s="17" t="str">
        <f>IF(ISERROR(VLOOKUP(B:B,'Shared Sites 2-18'!$A$2:$P$98,4,FALSE)),"",VLOOKUP(B:B,'Shared Sites 2-18'!$A$2:$P$98,4,FALSE))</f>
        <v>1860739</v>
      </c>
      <c r="V661" s="17" t="str">
        <f>IF(ISERROR(VLOOKUP(B:B,'Shared Sites 2-18'!$A$2:$P$98,5,FALSE)),"",VLOOKUP(B:B,'Shared Sites 2-18'!$A$2:$P$98,5,FALSE))</f>
        <v>East Valley HS Campus</v>
      </c>
      <c r="W661" s="17">
        <f>IF(ISERROR(VLOOKUP(B:B,'Shared Sites 2-18'!$A$2:$P$98,15,FALSE)),"",VLOOKUP(B:B,'Shared Sites 2-18'!$A$2:$P$98,15,FALSE))</f>
        <v>0.62239999999999995</v>
      </c>
      <c r="X661" s="17">
        <v>12068</v>
      </c>
      <c r="Y661" s="17">
        <f>ROUND(W661*X661,0)</f>
        <v>7511</v>
      </c>
      <c r="Z661" s="17">
        <v>7511</v>
      </c>
      <c r="AA661" s="402"/>
      <c r="AB661" s="420"/>
    </row>
    <row r="662" spans="1:28" ht="14.65" customHeight="1" x14ac:dyDescent="0.25">
      <c r="A662" s="16">
        <v>8609</v>
      </c>
      <c r="B662" s="16" t="s">
        <v>1109</v>
      </c>
      <c r="C662" s="16" t="s">
        <v>1110</v>
      </c>
      <c r="D662" s="16" t="s">
        <v>836</v>
      </c>
      <c r="E662" s="16" t="s">
        <v>50</v>
      </c>
      <c r="F662" s="17" t="s">
        <v>46</v>
      </c>
      <c r="G662" s="17" t="s">
        <v>46</v>
      </c>
      <c r="H662" s="17" t="s">
        <v>49</v>
      </c>
      <c r="I662" s="17" t="s">
        <v>49</v>
      </c>
      <c r="J662" s="17">
        <v>0</v>
      </c>
      <c r="K662" s="17">
        <v>0</v>
      </c>
      <c r="L662" s="17">
        <v>64</v>
      </c>
      <c r="M662" s="17">
        <v>0</v>
      </c>
      <c r="N662" s="17">
        <v>0</v>
      </c>
      <c r="O662" s="17">
        <v>0</v>
      </c>
      <c r="P662" s="23">
        <v>1291</v>
      </c>
      <c r="Q662" s="23">
        <v>1355</v>
      </c>
      <c r="R662" s="23">
        <v>1355</v>
      </c>
      <c r="S662" s="17" t="s">
        <v>21</v>
      </c>
      <c r="T662" s="17" t="str">
        <f>IF(ISERROR(VLOOKUP(B:B,'Shared Sites 2-18'!$A$2:$P$98,3,FALSE)),"",VLOOKUP(B:B,'Shared Sites 2-18'!$A$2:$P$98,3,FALSE))</f>
        <v/>
      </c>
      <c r="U662" s="17" t="str">
        <f>IF(ISERROR(VLOOKUP(B:B,'Shared Sites 2-18'!$A$2:$P$98,4,FALSE)),"",VLOOKUP(B:B,'Shared Sites 2-18'!$A$2:$P$98,4,FALSE))</f>
        <v/>
      </c>
      <c r="V662" s="17" t="str">
        <f>IF(ISERROR(VLOOKUP(B:B,'Shared Sites 2-18'!$A$2:$P$98,5,FALSE)),"",VLOOKUP(B:B,'Shared Sites 2-18'!$A$2:$P$98,5,FALSE))</f>
        <v/>
      </c>
      <c r="W662" s="17" t="str">
        <f>IF(ISERROR(VLOOKUP(B:B,'Shared Sites 2-18'!$A$2:$P$98,15,FALSE)),"",VLOOKUP(B:B,'Shared Sites 2-18'!$A$2:$P$98,15,FALSE))</f>
        <v/>
      </c>
      <c r="Y662" s="17" t="str">
        <f t="shared" ref="Y662:Y675" si="22">IF(S662="Elem","6034",IF(S662="Middle","9654",IF(S662="Senior","12068","")))</f>
        <v>12068</v>
      </c>
      <c r="Z662" s="17">
        <v>12068</v>
      </c>
      <c r="AA662" s="402"/>
      <c r="AB662" s="420"/>
    </row>
    <row r="663" spans="1:28" ht="14.65" customHeight="1" x14ac:dyDescent="0.25">
      <c r="A663" s="16">
        <v>8610</v>
      </c>
      <c r="B663" s="16" t="s">
        <v>1111</v>
      </c>
      <c r="C663" s="16" t="s">
        <v>1112</v>
      </c>
      <c r="D663" s="16" t="s">
        <v>836</v>
      </c>
      <c r="E663" s="16" t="s">
        <v>50</v>
      </c>
      <c r="F663" s="17" t="s">
        <v>46</v>
      </c>
      <c r="G663" s="17" t="s">
        <v>46</v>
      </c>
      <c r="H663" s="17" t="s">
        <v>49</v>
      </c>
      <c r="I663" s="17" t="s">
        <v>49</v>
      </c>
      <c r="J663" s="17">
        <v>0</v>
      </c>
      <c r="K663" s="17">
        <v>0</v>
      </c>
      <c r="L663" s="17">
        <v>87</v>
      </c>
      <c r="M663" s="17">
        <v>0</v>
      </c>
      <c r="N663" s="17">
        <v>0</v>
      </c>
      <c r="O663" s="17">
        <v>0</v>
      </c>
      <c r="P663" s="23">
        <v>974</v>
      </c>
      <c r="Q663" s="23">
        <v>1061</v>
      </c>
      <c r="R663" s="23">
        <v>1061</v>
      </c>
      <c r="S663" s="17" t="s">
        <v>21</v>
      </c>
      <c r="T663" s="17" t="str">
        <f>IF(ISERROR(VLOOKUP(B:B,'Shared Sites 2-18'!$A$2:$P$98,3,FALSE)),"",VLOOKUP(B:B,'Shared Sites 2-18'!$A$2:$P$98,3,FALSE))</f>
        <v/>
      </c>
      <c r="U663" s="17" t="str">
        <f>IF(ISERROR(VLOOKUP(B:B,'Shared Sites 2-18'!$A$2:$P$98,4,FALSE)),"",VLOOKUP(B:B,'Shared Sites 2-18'!$A$2:$P$98,4,FALSE))</f>
        <v/>
      </c>
      <c r="V663" s="17" t="str">
        <f>IF(ISERROR(VLOOKUP(B:B,'Shared Sites 2-18'!$A$2:$P$98,5,FALSE)),"",VLOOKUP(B:B,'Shared Sites 2-18'!$A$2:$P$98,5,FALSE))</f>
        <v/>
      </c>
      <c r="W663" s="17" t="str">
        <f>IF(ISERROR(VLOOKUP(B:B,'Shared Sites 2-18'!$A$2:$P$98,15,FALSE)),"",VLOOKUP(B:B,'Shared Sites 2-18'!$A$2:$P$98,15,FALSE))</f>
        <v/>
      </c>
      <c r="Y663" s="17" t="str">
        <f t="shared" si="22"/>
        <v>12068</v>
      </c>
      <c r="Z663" s="17">
        <v>12068</v>
      </c>
      <c r="AA663" s="402"/>
      <c r="AB663" s="420"/>
    </row>
    <row r="664" spans="1:28" ht="14.65" customHeight="1" x14ac:dyDescent="0.25">
      <c r="A664" s="16">
        <v>8611</v>
      </c>
      <c r="B664" s="16" t="s">
        <v>1113</v>
      </c>
      <c r="C664" s="16" t="s">
        <v>1114</v>
      </c>
      <c r="D664" s="16" t="s">
        <v>836</v>
      </c>
      <c r="E664" s="16" t="s">
        <v>50</v>
      </c>
      <c r="F664" s="17" t="s">
        <v>46</v>
      </c>
      <c r="G664" s="17" t="s">
        <v>46</v>
      </c>
      <c r="H664" s="17" t="s">
        <v>52</v>
      </c>
      <c r="I664" s="17" t="s">
        <v>52</v>
      </c>
      <c r="J664" s="17">
        <v>0</v>
      </c>
      <c r="K664" s="17">
        <v>0</v>
      </c>
      <c r="L664" s="17">
        <v>74</v>
      </c>
      <c r="M664" s="17">
        <v>0</v>
      </c>
      <c r="N664" s="17">
        <v>0</v>
      </c>
      <c r="O664" s="17">
        <v>0</v>
      </c>
      <c r="P664" s="23">
        <v>941</v>
      </c>
      <c r="Q664" s="23">
        <v>1015</v>
      </c>
      <c r="R664" s="23">
        <v>1015</v>
      </c>
      <c r="S664" s="17" t="s">
        <v>21</v>
      </c>
      <c r="T664" s="17" t="str">
        <f>IF(ISERROR(VLOOKUP(B:B,'Shared Sites 2-18'!$A$2:$P$98,3,FALSE)),"",VLOOKUP(B:B,'Shared Sites 2-18'!$A$2:$P$98,3,FALSE))</f>
        <v/>
      </c>
      <c r="U664" s="17" t="str">
        <f>IF(ISERROR(VLOOKUP(B:B,'Shared Sites 2-18'!$A$2:$P$98,4,FALSE)),"",VLOOKUP(B:B,'Shared Sites 2-18'!$A$2:$P$98,4,FALSE))</f>
        <v/>
      </c>
      <c r="V664" s="17" t="str">
        <f>IF(ISERROR(VLOOKUP(B:B,'Shared Sites 2-18'!$A$2:$P$98,5,FALSE)),"",VLOOKUP(B:B,'Shared Sites 2-18'!$A$2:$P$98,5,FALSE))</f>
        <v/>
      </c>
      <c r="W664" s="17" t="str">
        <f>IF(ISERROR(VLOOKUP(B:B,'Shared Sites 2-18'!$A$2:$P$98,15,FALSE)),"",VLOOKUP(B:B,'Shared Sites 2-18'!$A$2:$P$98,15,FALSE))</f>
        <v/>
      </c>
      <c r="Y664" s="17" t="str">
        <f t="shared" si="22"/>
        <v>12068</v>
      </c>
      <c r="Z664" s="17">
        <v>12068</v>
      </c>
      <c r="AA664" s="402"/>
      <c r="AB664" s="420"/>
    </row>
    <row r="665" spans="1:28" ht="14.65" customHeight="1" x14ac:dyDescent="0.25">
      <c r="A665" s="16">
        <v>8614</v>
      </c>
      <c r="B665" s="16" t="s">
        <v>1115</v>
      </c>
      <c r="C665" s="16" t="s">
        <v>1116</v>
      </c>
      <c r="D665" s="16" t="s">
        <v>101</v>
      </c>
      <c r="E665" s="16" t="s">
        <v>50</v>
      </c>
      <c r="F665" s="17" t="s">
        <v>46</v>
      </c>
      <c r="G665" s="17" t="s">
        <v>102</v>
      </c>
      <c r="H665" s="17" t="s">
        <v>6</v>
      </c>
      <c r="I665" s="17" t="s">
        <v>6</v>
      </c>
      <c r="J665" s="17">
        <v>0</v>
      </c>
      <c r="K665" s="17">
        <v>41</v>
      </c>
      <c r="L665" s="17">
        <v>91</v>
      </c>
      <c r="M665" s="17">
        <v>0</v>
      </c>
      <c r="N665" s="17">
        <v>0</v>
      </c>
      <c r="O665" s="17">
        <v>0</v>
      </c>
      <c r="P665" s="23">
        <v>2084</v>
      </c>
      <c r="Q665" s="23">
        <v>2216</v>
      </c>
      <c r="R665" s="23">
        <v>2216</v>
      </c>
      <c r="S665" s="17" t="s">
        <v>21</v>
      </c>
      <c r="T665" s="17" t="str">
        <f>IF(ISERROR(VLOOKUP(B:B,'Shared Sites 2-18'!$A$2:$P$98,3,FALSE)),"",VLOOKUP(B:B,'Shared Sites 2-18'!$A$2:$P$98,3,FALSE))</f>
        <v/>
      </c>
      <c r="U665" s="17" t="str">
        <f>IF(ISERROR(VLOOKUP(B:B,'Shared Sites 2-18'!$A$2:$P$98,4,FALSE)),"",VLOOKUP(B:B,'Shared Sites 2-18'!$A$2:$P$98,4,FALSE))</f>
        <v/>
      </c>
      <c r="V665" s="17" t="str">
        <f>IF(ISERROR(VLOOKUP(B:B,'Shared Sites 2-18'!$A$2:$P$98,5,FALSE)),"",VLOOKUP(B:B,'Shared Sites 2-18'!$A$2:$P$98,5,FALSE))</f>
        <v/>
      </c>
      <c r="W665" s="17" t="str">
        <f>IF(ISERROR(VLOOKUP(B:B,'Shared Sites 2-18'!$A$2:$P$98,15,FALSE)),"",VLOOKUP(B:B,'Shared Sites 2-18'!$A$2:$P$98,15,FALSE))</f>
        <v/>
      </c>
      <c r="Y665" s="17" t="str">
        <f t="shared" si="22"/>
        <v>12068</v>
      </c>
      <c r="Z665" s="17">
        <v>12068</v>
      </c>
      <c r="AA665" s="402"/>
      <c r="AB665" s="420"/>
    </row>
    <row r="666" spans="1:28" ht="14.65" customHeight="1" x14ac:dyDescent="0.25">
      <c r="A666" s="16">
        <v>8618</v>
      </c>
      <c r="B666" s="16" t="s">
        <v>1117</v>
      </c>
      <c r="C666" s="16" t="s">
        <v>1118</v>
      </c>
      <c r="D666" s="16" t="s">
        <v>836</v>
      </c>
      <c r="E666" s="16" t="s">
        <v>50</v>
      </c>
      <c r="F666" s="17" t="s">
        <v>46</v>
      </c>
      <c r="G666" s="17" t="s">
        <v>46</v>
      </c>
      <c r="H666" s="17" t="s">
        <v>52</v>
      </c>
      <c r="I666" s="17" t="s">
        <v>52</v>
      </c>
      <c r="J666" s="17">
        <v>0</v>
      </c>
      <c r="K666" s="17">
        <v>0</v>
      </c>
      <c r="L666" s="17">
        <v>105</v>
      </c>
      <c r="M666" s="17">
        <v>0</v>
      </c>
      <c r="N666" s="17">
        <v>0</v>
      </c>
      <c r="O666" s="17">
        <v>0</v>
      </c>
      <c r="P666" s="23">
        <v>1261</v>
      </c>
      <c r="Q666" s="23">
        <v>1366</v>
      </c>
      <c r="R666" s="23">
        <v>1366</v>
      </c>
      <c r="S666" s="17" t="s">
        <v>21</v>
      </c>
      <c r="T666" s="17" t="str">
        <f>IF(ISERROR(VLOOKUP(B:B,'Shared Sites 2-18'!$A$2:$P$98,3,FALSE)),"",VLOOKUP(B:B,'Shared Sites 2-18'!$A$2:$P$98,3,FALSE))</f>
        <v/>
      </c>
      <c r="U666" s="17" t="str">
        <f>IF(ISERROR(VLOOKUP(B:B,'Shared Sites 2-18'!$A$2:$P$98,4,FALSE)),"",VLOOKUP(B:B,'Shared Sites 2-18'!$A$2:$P$98,4,FALSE))</f>
        <v/>
      </c>
      <c r="V666" s="17" t="str">
        <f>IF(ISERROR(VLOOKUP(B:B,'Shared Sites 2-18'!$A$2:$P$98,5,FALSE)),"",VLOOKUP(B:B,'Shared Sites 2-18'!$A$2:$P$98,5,FALSE))</f>
        <v/>
      </c>
      <c r="W666" s="17" t="str">
        <f>IF(ISERROR(VLOOKUP(B:B,'Shared Sites 2-18'!$A$2:$P$98,15,FALSE)),"",VLOOKUP(B:B,'Shared Sites 2-18'!$A$2:$P$98,15,FALSE))</f>
        <v/>
      </c>
      <c r="Y666" s="17" t="str">
        <f t="shared" si="22"/>
        <v>12068</v>
      </c>
      <c r="Z666" s="17">
        <v>12068</v>
      </c>
      <c r="AA666" s="402"/>
      <c r="AB666" s="420"/>
    </row>
    <row r="667" spans="1:28" ht="14.65" customHeight="1" x14ac:dyDescent="0.25">
      <c r="A667" s="16">
        <v>8621</v>
      </c>
      <c r="B667" s="16" t="s">
        <v>1119</v>
      </c>
      <c r="C667" s="16" t="s">
        <v>1120</v>
      </c>
      <c r="D667" s="16" t="s">
        <v>836</v>
      </c>
      <c r="E667" s="16" t="s">
        <v>50</v>
      </c>
      <c r="F667" s="17" t="s">
        <v>46</v>
      </c>
      <c r="G667" s="17" t="s">
        <v>46</v>
      </c>
      <c r="H667" s="17" t="s">
        <v>51</v>
      </c>
      <c r="I667" s="17" t="s">
        <v>51</v>
      </c>
      <c r="J667" s="17">
        <v>0</v>
      </c>
      <c r="K667" s="17">
        <v>0</v>
      </c>
      <c r="L667" s="17">
        <v>122</v>
      </c>
      <c r="M667" s="17">
        <v>0</v>
      </c>
      <c r="N667" s="17">
        <v>0</v>
      </c>
      <c r="O667" s="17">
        <v>0</v>
      </c>
      <c r="P667" s="23">
        <v>1813</v>
      </c>
      <c r="Q667" s="23">
        <v>1935</v>
      </c>
      <c r="R667" s="23">
        <v>1935</v>
      </c>
      <c r="S667" s="17" t="s">
        <v>21</v>
      </c>
      <c r="T667" s="17" t="str">
        <f>IF(ISERROR(VLOOKUP(B:B,'Shared Sites 2-18'!$A$2:$P$98,3,FALSE)),"",VLOOKUP(B:B,'Shared Sites 2-18'!$A$2:$P$98,3,FALSE))</f>
        <v/>
      </c>
      <c r="U667" s="17" t="str">
        <f>IF(ISERROR(VLOOKUP(B:B,'Shared Sites 2-18'!$A$2:$P$98,4,FALSE)),"",VLOOKUP(B:B,'Shared Sites 2-18'!$A$2:$P$98,4,FALSE))</f>
        <v/>
      </c>
      <c r="V667" s="17" t="str">
        <f>IF(ISERROR(VLOOKUP(B:B,'Shared Sites 2-18'!$A$2:$P$98,5,FALSE)),"",VLOOKUP(B:B,'Shared Sites 2-18'!$A$2:$P$98,5,FALSE))</f>
        <v/>
      </c>
      <c r="W667" s="17" t="str">
        <f>IF(ISERROR(VLOOKUP(B:B,'Shared Sites 2-18'!$A$2:$P$98,15,FALSE)),"",VLOOKUP(B:B,'Shared Sites 2-18'!$A$2:$P$98,15,FALSE))</f>
        <v/>
      </c>
      <c r="Y667" s="17" t="str">
        <f t="shared" si="22"/>
        <v>12068</v>
      </c>
      <c r="Z667" s="17">
        <v>12068</v>
      </c>
      <c r="AA667" s="402"/>
      <c r="AB667" s="420"/>
    </row>
    <row r="668" spans="1:28" ht="14.65" customHeight="1" x14ac:dyDescent="0.25">
      <c r="A668" s="16">
        <v>8636</v>
      </c>
      <c r="B668" s="16" t="s">
        <v>1121</v>
      </c>
      <c r="C668" s="16" t="s">
        <v>1122</v>
      </c>
      <c r="D668" s="16" t="s">
        <v>836</v>
      </c>
      <c r="E668" s="16" t="s">
        <v>50</v>
      </c>
      <c r="F668" s="17" t="s">
        <v>46</v>
      </c>
      <c r="G668" s="17" t="s">
        <v>46</v>
      </c>
      <c r="H668" s="17" t="s">
        <v>49</v>
      </c>
      <c r="I668" s="17" t="s">
        <v>49</v>
      </c>
      <c r="J668" s="17">
        <v>0</v>
      </c>
      <c r="K668" s="17">
        <v>0</v>
      </c>
      <c r="L668" s="17">
        <v>130</v>
      </c>
      <c r="M668" s="17">
        <v>0</v>
      </c>
      <c r="N668" s="17">
        <v>0</v>
      </c>
      <c r="O668" s="17">
        <v>0</v>
      </c>
      <c r="P668" s="23">
        <v>2443</v>
      </c>
      <c r="Q668" s="23">
        <v>2573</v>
      </c>
      <c r="R668" s="23">
        <v>2573</v>
      </c>
      <c r="S668" s="17" t="s">
        <v>21</v>
      </c>
      <c r="T668" s="17" t="str">
        <f>IF(ISERROR(VLOOKUP(B:B,'Shared Sites 2-18'!$A$2:$P$98,3,FALSE)),"",VLOOKUP(B:B,'Shared Sites 2-18'!$A$2:$P$98,3,FALSE))</f>
        <v/>
      </c>
      <c r="U668" s="17" t="str">
        <f>IF(ISERROR(VLOOKUP(B:B,'Shared Sites 2-18'!$A$2:$P$98,4,FALSE)),"",VLOOKUP(B:B,'Shared Sites 2-18'!$A$2:$P$98,4,FALSE))</f>
        <v/>
      </c>
      <c r="V668" s="17" t="str">
        <f>IF(ISERROR(VLOOKUP(B:B,'Shared Sites 2-18'!$A$2:$P$98,5,FALSE)),"",VLOOKUP(B:B,'Shared Sites 2-18'!$A$2:$P$98,5,FALSE))</f>
        <v/>
      </c>
      <c r="W668" s="17" t="str">
        <f>IF(ISERROR(VLOOKUP(B:B,'Shared Sites 2-18'!$A$2:$P$98,15,FALSE)),"",VLOOKUP(B:B,'Shared Sites 2-18'!$A$2:$P$98,15,FALSE))</f>
        <v/>
      </c>
      <c r="Y668" s="17" t="str">
        <f t="shared" si="22"/>
        <v>12068</v>
      </c>
      <c r="Z668" s="17">
        <v>12068</v>
      </c>
      <c r="AA668" s="402"/>
      <c r="AB668" s="420"/>
    </row>
    <row r="669" spans="1:28" ht="14.65" customHeight="1" x14ac:dyDescent="0.25">
      <c r="A669" s="16">
        <v>8643</v>
      </c>
      <c r="B669" s="16" t="s">
        <v>1123</v>
      </c>
      <c r="C669" s="16" t="s">
        <v>1678</v>
      </c>
      <c r="D669" s="16" t="s">
        <v>101</v>
      </c>
      <c r="E669" s="16" t="s">
        <v>50</v>
      </c>
      <c r="F669" s="17" t="s">
        <v>46</v>
      </c>
      <c r="G669" s="17" t="s">
        <v>102</v>
      </c>
      <c r="H669" s="17" t="s">
        <v>6</v>
      </c>
      <c r="I669" s="17" t="s">
        <v>6</v>
      </c>
      <c r="J669" s="17">
        <v>0</v>
      </c>
      <c r="K669" s="17">
        <v>0</v>
      </c>
      <c r="L669" s="17">
        <v>15</v>
      </c>
      <c r="M669" s="17">
        <v>0</v>
      </c>
      <c r="N669" s="17">
        <v>0</v>
      </c>
      <c r="O669" s="17">
        <v>0</v>
      </c>
      <c r="P669" s="23">
        <v>1385</v>
      </c>
      <c r="Q669" s="23">
        <v>1400</v>
      </c>
      <c r="R669" s="23">
        <v>1400</v>
      </c>
      <c r="S669" s="17" t="s">
        <v>21</v>
      </c>
      <c r="T669" s="17" t="str">
        <f>IF(ISERROR(VLOOKUP(B:B,'Shared Sites 2-18'!$A$2:$P$98,3,FALSE)),"",VLOOKUP(B:B,'Shared Sites 2-18'!$A$2:$P$98,3,FALSE))</f>
        <v/>
      </c>
      <c r="U669" s="17" t="str">
        <f>IF(ISERROR(VLOOKUP(B:B,'Shared Sites 2-18'!$A$2:$P$98,4,FALSE)),"",VLOOKUP(B:B,'Shared Sites 2-18'!$A$2:$P$98,4,FALSE))</f>
        <v/>
      </c>
      <c r="V669" s="17" t="str">
        <f>IF(ISERROR(VLOOKUP(B:B,'Shared Sites 2-18'!$A$2:$P$98,5,FALSE)),"",VLOOKUP(B:B,'Shared Sites 2-18'!$A$2:$P$98,5,FALSE))</f>
        <v/>
      </c>
      <c r="W669" s="17" t="str">
        <f>IF(ISERROR(VLOOKUP(B:B,'Shared Sites 2-18'!$A$2:$P$98,15,FALSE)),"",VLOOKUP(B:B,'Shared Sites 2-18'!$A$2:$P$98,15,FALSE))</f>
        <v/>
      </c>
      <c r="Y669" s="17" t="str">
        <f t="shared" si="22"/>
        <v>12068</v>
      </c>
      <c r="Z669" s="17">
        <v>12068</v>
      </c>
      <c r="AA669" s="402"/>
      <c r="AB669" s="420"/>
    </row>
    <row r="670" spans="1:28" ht="14.65" customHeight="1" x14ac:dyDescent="0.25">
      <c r="A670" s="16">
        <v>8650</v>
      </c>
      <c r="B670" s="16" t="s">
        <v>1124</v>
      </c>
      <c r="C670" s="16" t="s">
        <v>1125</v>
      </c>
      <c r="D670" s="16" t="s">
        <v>836</v>
      </c>
      <c r="E670" s="16" t="s">
        <v>50</v>
      </c>
      <c r="F670" s="17" t="s">
        <v>46</v>
      </c>
      <c r="G670" s="17" t="s">
        <v>46</v>
      </c>
      <c r="H670" s="17" t="s">
        <v>48</v>
      </c>
      <c r="I670" s="17" t="s">
        <v>48</v>
      </c>
      <c r="J670" s="17">
        <v>0</v>
      </c>
      <c r="K670" s="17">
        <v>0</v>
      </c>
      <c r="L670" s="17">
        <v>125</v>
      </c>
      <c r="M670" s="17">
        <v>0</v>
      </c>
      <c r="N670" s="17">
        <v>0</v>
      </c>
      <c r="O670" s="17">
        <v>0</v>
      </c>
      <c r="P670" s="23">
        <v>1613</v>
      </c>
      <c r="Q670" s="23">
        <v>1738</v>
      </c>
      <c r="R670" s="23">
        <v>1738</v>
      </c>
      <c r="S670" s="17" t="s">
        <v>21</v>
      </c>
      <c r="T670" s="17" t="str">
        <f>IF(ISERROR(VLOOKUP(B:B,'Shared Sites 2-18'!$A$2:$P$98,3,FALSE)),"",VLOOKUP(B:B,'Shared Sites 2-18'!$A$2:$P$98,3,FALSE))</f>
        <v/>
      </c>
      <c r="U670" s="17" t="str">
        <f>IF(ISERROR(VLOOKUP(B:B,'Shared Sites 2-18'!$A$2:$P$98,4,FALSE)),"",VLOOKUP(B:B,'Shared Sites 2-18'!$A$2:$P$98,4,FALSE))</f>
        <v/>
      </c>
      <c r="V670" s="17" t="str">
        <f>IF(ISERROR(VLOOKUP(B:B,'Shared Sites 2-18'!$A$2:$P$98,5,FALSE)),"",VLOOKUP(B:B,'Shared Sites 2-18'!$A$2:$P$98,5,FALSE))</f>
        <v/>
      </c>
      <c r="W670" s="17" t="str">
        <f>IF(ISERROR(VLOOKUP(B:B,'Shared Sites 2-18'!$A$2:$P$98,15,FALSE)),"",VLOOKUP(B:B,'Shared Sites 2-18'!$A$2:$P$98,15,FALSE))</f>
        <v/>
      </c>
      <c r="Y670" s="17" t="str">
        <f t="shared" si="22"/>
        <v>12068</v>
      </c>
      <c r="Z670" s="17">
        <v>12068</v>
      </c>
      <c r="AA670" s="402"/>
      <c r="AB670" s="420"/>
    </row>
    <row r="671" spans="1:28" ht="14.65" customHeight="1" x14ac:dyDescent="0.25">
      <c r="A671" s="16">
        <v>8664</v>
      </c>
      <c r="B671" s="16" t="s">
        <v>1126</v>
      </c>
      <c r="C671" s="16" t="s">
        <v>1127</v>
      </c>
      <c r="D671" s="16" t="s">
        <v>836</v>
      </c>
      <c r="E671" s="16" t="s">
        <v>50</v>
      </c>
      <c r="F671" s="17" t="s">
        <v>46</v>
      </c>
      <c r="G671" s="17" t="s">
        <v>46</v>
      </c>
      <c r="H671" s="17" t="s">
        <v>48</v>
      </c>
      <c r="I671" s="17" t="s">
        <v>48</v>
      </c>
      <c r="J671" s="17">
        <v>0</v>
      </c>
      <c r="K671" s="17">
        <v>0</v>
      </c>
      <c r="L671" s="17">
        <v>89</v>
      </c>
      <c r="M671" s="17">
        <v>0</v>
      </c>
      <c r="N671" s="17">
        <v>0</v>
      </c>
      <c r="O671" s="17">
        <v>0</v>
      </c>
      <c r="P671" s="23">
        <v>1279</v>
      </c>
      <c r="Q671" s="23">
        <v>1368</v>
      </c>
      <c r="R671" s="23">
        <v>1368</v>
      </c>
      <c r="S671" s="17" t="s">
        <v>21</v>
      </c>
      <c r="T671" s="17" t="str">
        <f>IF(ISERROR(VLOOKUP(B:B,'Shared Sites 2-18'!$A$2:$P$98,3,FALSE)),"",VLOOKUP(B:B,'Shared Sites 2-18'!$A$2:$P$98,3,FALSE))</f>
        <v/>
      </c>
      <c r="U671" s="17" t="str">
        <f>IF(ISERROR(VLOOKUP(B:B,'Shared Sites 2-18'!$A$2:$P$98,4,FALSE)),"",VLOOKUP(B:B,'Shared Sites 2-18'!$A$2:$P$98,4,FALSE))</f>
        <v/>
      </c>
      <c r="V671" s="17" t="str">
        <f>IF(ISERROR(VLOOKUP(B:B,'Shared Sites 2-18'!$A$2:$P$98,5,FALSE)),"",VLOOKUP(B:B,'Shared Sites 2-18'!$A$2:$P$98,5,FALSE))</f>
        <v/>
      </c>
      <c r="W671" s="17" t="str">
        <f>IF(ISERROR(VLOOKUP(B:B,'Shared Sites 2-18'!$A$2:$P$98,15,FALSE)),"",VLOOKUP(B:B,'Shared Sites 2-18'!$A$2:$P$98,15,FALSE))</f>
        <v/>
      </c>
      <c r="Y671" s="17" t="str">
        <f t="shared" si="22"/>
        <v>12068</v>
      </c>
      <c r="Z671" s="17">
        <v>12068</v>
      </c>
      <c r="AA671" s="402"/>
      <c r="AB671" s="420"/>
    </row>
    <row r="672" spans="1:28" ht="14.65" customHeight="1" x14ac:dyDescent="0.25">
      <c r="A672" s="16">
        <v>8679</v>
      </c>
      <c r="B672" s="16" t="s">
        <v>1128</v>
      </c>
      <c r="C672" s="16" t="s">
        <v>1129</v>
      </c>
      <c r="D672" s="16" t="s">
        <v>836</v>
      </c>
      <c r="E672" s="16" t="s">
        <v>50</v>
      </c>
      <c r="F672" s="17" t="s">
        <v>46</v>
      </c>
      <c r="G672" s="17" t="s">
        <v>46</v>
      </c>
      <c r="H672" s="17" t="s">
        <v>52</v>
      </c>
      <c r="I672" s="17" t="s">
        <v>52</v>
      </c>
      <c r="J672" s="17">
        <v>0</v>
      </c>
      <c r="K672" s="17">
        <v>0</v>
      </c>
      <c r="L672" s="17">
        <v>127</v>
      </c>
      <c r="M672" s="17">
        <v>0</v>
      </c>
      <c r="N672" s="17">
        <v>0</v>
      </c>
      <c r="O672" s="17">
        <v>0</v>
      </c>
      <c r="P672" s="23">
        <v>2258</v>
      </c>
      <c r="Q672" s="23">
        <v>2385</v>
      </c>
      <c r="R672" s="23">
        <v>2385</v>
      </c>
      <c r="S672" s="17" t="s">
        <v>21</v>
      </c>
      <c r="T672" s="17" t="str">
        <f>IF(ISERROR(VLOOKUP(B:B,'Shared Sites 2-18'!$A$2:$P$98,3,FALSE)),"",VLOOKUP(B:B,'Shared Sites 2-18'!$A$2:$P$98,3,FALSE))</f>
        <v/>
      </c>
      <c r="U672" s="17" t="str">
        <f>IF(ISERROR(VLOOKUP(B:B,'Shared Sites 2-18'!$A$2:$P$98,4,FALSE)),"",VLOOKUP(B:B,'Shared Sites 2-18'!$A$2:$P$98,4,FALSE))</f>
        <v/>
      </c>
      <c r="V672" s="17" t="str">
        <f>IF(ISERROR(VLOOKUP(B:B,'Shared Sites 2-18'!$A$2:$P$98,5,FALSE)),"",VLOOKUP(B:B,'Shared Sites 2-18'!$A$2:$P$98,5,FALSE))</f>
        <v/>
      </c>
      <c r="W672" s="17" t="str">
        <f>IF(ISERROR(VLOOKUP(B:B,'Shared Sites 2-18'!$A$2:$P$98,15,FALSE)),"",VLOOKUP(B:B,'Shared Sites 2-18'!$A$2:$P$98,15,FALSE))</f>
        <v/>
      </c>
      <c r="Y672" s="17" t="str">
        <f t="shared" si="22"/>
        <v>12068</v>
      </c>
      <c r="Z672" s="17">
        <v>12068</v>
      </c>
      <c r="AA672" s="402"/>
      <c r="AB672" s="420"/>
    </row>
    <row r="673" spans="1:28" ht="14.65" customHeight="1" x14ac:dyDescent="0.25">
      <c r="A673" s="16">
        <v>8683</v>
      </c>
      <c r="B673" s="16" t="s">
        <v>1130</v>
      </c>
      <c r="C673" s="16" t="s">
        <v>1131</v>
      </c>
      <c r="D673" s="16" t="s">
        <v>836</v>
      </c>
      <c r="E673" s="16" t="s">
        <v>80</v>
      </c>
      <c r="F673" s="17" t="s">
        <v>46</v>
      </c>
      <c r="G673" s="17" t="s">
        <v>46</v>
      </c>
      <c r="H673" s="17" t="s">
        <v>49</v>
      </c>
      <c r="I673" s="17" t="s">
        <v>49</v>
      </c>
      <c r="J673" s="17">
        <v>0</v>
      </c>
      <c r="K673" s="17">
        <v>0</v>
      </c>
      <c r="L673" s="17">
        <v>135</v>
      </c>
      <c r="M673" s="17">
        <v>0</v>
      </c>
      <c r="N673" s="17">
        <v>0</v>
      </c>
      <c r="O673" s="17">
        <v>0</v>
      </c>
      <c r="P673" s="23">
        <v>1768</v>
      </c>
      <c r="Q673" s="23">
        <v>1903</v>
      </c>
      <c r="R673" s="23">
        <v>1903</v>
      </c>
      <c r="S673" s="17" t="s">
        <v>21</v>
      </c>
      <c r="T673" s="17" t="str">
        <f>IF(ISERROR(VLOOKUP(B:B,'Shared Sites 2-18'!$A$2:$P$98,3,FALSE)),"",VLOOKUP(B:B,'Shared Sites 2-18'!$A$2:$P$98,3,FALSE))</f>
        <v/>
      </c>
      <c r="U673" s="17" t="str">
        <f>IF(ISERROR(VLOOKUP(B:B,'Shared Sites 2-18'!$A$2:$P$98,4,FALSE)),"",VLOOKUP(B:B,'Shared Sites 2-18'!$A$2:$P$98,4,FALSE))</f>
        <v/>
      </c>
      <c r="V673" s="17" t="str">
        <f>IF(ISERROR(VLOOKUP(B:B,'Shared Sites 2-18'!$A$2:$P$98,5,FALSE)),"",VLOOKUP(B:B,'Shared Sites 2-18'!$A$2:$P$98,5,FALSE))</f>
        <v/>
      </c>
      <c r="W673" s="17" t="str">
        <f>IF(ISERROR(VLOOKUP(B:B,'Shared Sites 2-18'!$A$2:$P$98,15,FALSE)),"",VLOOKUP(B:B,'Shared Sites 2-18'!$A$2:$P$98,15,FALSE))</f>
        <v/>
      </c>
      <c r="Y673" s="17" t="str">
        <f t="shared" si="22"/>
        <v>12068</v>
      </c>
      <c r="Z673" s="17">
        <v>12068</v>
      </c>
      <c r="AA673" s="402"/>
      <c r="AB673" s="420"/>
    </row>
    <row r="674" spans="1:28" ht="14.65" customHeight="1" x14ac:dyDescent="0.25">
      <c r="A674" s="16">
        <v>8686</v>
      </c>
      <c r="B674" s="16" t="s">
        <v>1132</v>
      </c>
      <c r="C674" s="16" t="s">
        <v>1679</v>
      </c>
      <c r="D674" s="16" t="s">
        <v>836</v>
      </c>
      <c r="E674" s="16" t="s">
        <v>50</v>
      </c>
      <c r="F674" s="17" t="s">
        <v>46</v>
      </c>
      <c r="G674" s="17" t="s">
        <v>46</v>
      </c>
      <c r="H674" s="17" t="s">
        <v>51</v>
      </c>
      <c r="I674" s="17" t="s">
        <v>51</v>
      </c>
      <c r="J674" s="17">
        <v>0</v>
      </c>
      <c r="K674" s="17">
        <v>0</v>
      </c>
      <c r="L674" s="17">
        <v>141</v>
      </c>
      <c r="M674" s="17">
        <v>0</v>
      </c>
      <c r="N674" s="17">
        <v>0</v>
      </c>
      <c r="O674" s="17">
        <v>0</v>
      </c>
      <c r="P674" s="23">
        <v>2420</v>
      </c>
      <c r="Q674" s="23">
        <v>2561</v>
      </c>
      <c r="R674" s="23">
        <v>2561</v>
      </c>
      <c r="S674" s="17" t="s">
        <v>21</v>
      </c>
      <c r="T674" s="17" t="str">
        <f>IF(ISERROR(VLOOKUP(B:B,'Shared Sites 2-18'!$A$2:$P$98,3,FALSE)),"",VLOOKUP(B:B,'Shared Sites 2-18'!$A$2:$P$98,3,FALSE))</f>
        <v/>
      </c>
      <c r="U674" s="17" t="str">
        <f>IF(ISERROR(VLOOKUP(B:B,'Shared Sites 2-18'!$A$2:$P$98,4,FALSE)),"",VLOOKUP(B:B,'Shared Sites 2-18'!$A$2:$P$98,4,FALSE))</f>
        <v/>
      </c>
      <c r="V674" s="17" t="str">
        <f>IF(ISERROR(VLOOKUP(B:B,'Shared Sites 2-18'!$A$2:$P$98,5,FALSE)),"",VLOOKUP(B:B,'Shared Sites 2-18'!$A$2:$P$98,5,FALSE))</f>
        <v/>
      </c>
      <c r="W674" s="17" t="str">
        <f>IF(ISERROR(VLOOKUP(B:B,'Shared Sites 2-18'!$A$2:$P$98,15,FALSE)),"",VLOOKUP(B:B,'Shared Sites 2-18'!$A$2:$P$98,15,FALSE))</f>
        <v/>
      </c>
      <c r="Y674" s="17" t="str">
        <f t="shared" si="22"/>
        <v>12068</v>
      </c>
      <c r="Z674" s="17">
        <v>12068</v>
      </c>
      <c r="AA674" s="402"/>
      <c r="AB674" s="420"/>
    </row>
    <row r="675" spans="1:28" ht="14.65" customHeight="1" x14ac:dyDescent="0.25">
      <c r="A675" s="16">
        <v>8693</v>
      </c>
      <c r="B675" s="16" t="s">
        <v>1133</v>
      </c>
      <c r="C675" s="16" t="s">
        <v>1134</v>
      </c>
      <c r="D675" s="16" t="s">
        <v>836</v>
      </c>
      <c r="E675" s="16" t="s">
        <v>50</v>
      </c>
      <c r="F675" s="17" t="s">
        <v>46</v>
      </c>
      <c r="G675" s="17" t="s">
        <v>46</v>
      </c>
      <c r="H675" s="17" t="s">
        <v>51</v>
      </c>
      <c r="I675" s="17" t="s">
        <v>51</v>
      </c>
      <c r="J675" s="17">
        <v>0</v>
      </c>
      <c r="K675" s="17">
        <v>0</v>
      </c>
      <c r="L675" s="17">
        <v>46</v>
      </c>
      <c r="M675" s="17">
        <v>0</v>
      </c>
      <c r="N675" s="17">
        <v>0</v>
      </c>
      <c r="O675" s="17">
        <v>0</v>
      </c>
      <c r="P675" s="23">
        <v>1516</v>
      </c>
      <c r="Q675" s="23">
        <v>1562</v>
      </c>
      <c r="R675" s="23">
        <v>1562</v>
      </c>
      <c r="S675" s="17" t="s">
        <v>21</v>
      </c>
      <c r="T675" s="17" t="str">
        <f>IF(ISERROR(VLOOKUP(B:B,'Shared Sites 2-18'!$A$2:$P$98,3,FALSE)),"",VLOOKUP(B:B,'Shared Sites 2-18'!$A$2:$P$98,3,FALSE))</f>
        <v/>
      </c>
      <c r="U675" s="17" t="str">
        <f>IF(ISERROR(VLOOKUP(B:B,'Shared Sites 2-18'!$A$2:$P$98,4,FALSE)),"",VLOOKUP(B:B,'Shared Sites 2-18'!$A$2:$P$98,4,FALSE))</f>
        <v/>
      </c>
      <c r="V675" s="17" t="str">
        <f>IF(ISERROR(VLOOKUP(B:B,'Shared Sites 2-18'!$A$2:$P$98,5,FALSE)),"",VLOOKUP(B:B,'Shared Sites 2-18'!$A$2:$P$98,5,FALSE))</f>
        <v/>
      </c>
      <c r="W675" s="17" t="str">
        <f>IF(ISERROR(VLOOKUP(B:B,'Shared Sites 2-18'!$A$2:$P$98,15,FALSE)),"",VLOOKUP(B:B,'Shared Sites 2-18'!$A$2:$P$98,15,FALSE))</f>
        <v/>
      </c>
      <c r="Y675" s="17" t="str">
        <f t="shared" si="22"/>
        <v>12068</v>
      </c>
      <c r="Z675" s="17">
        <v>12068</v>
      </c>
      <c r="AA675" s="402"/>
      <c r="AB675" s="420"/>
    </row>
    <row r="676" spans="1:28" ht="14.65" customHeight="1" x14ac:dyDescent="0.25">
      <c r="A676" s="16">
        <v>8696</v>
      </c>
      <c r="B676" s="16" t="s">
        <v>1016</v>
      </c>
      <c r="C676" s="16" t="s">
        <v>1017</v>
      </c>
      <c r="D676" s="16" t="s">
        <v>836</v>
      </c>
      <c r="E676" s="16" t="s">
        <v>50</v>
      </c>
      <c r="F676" s="17" t="s">
        <v>46</v>
      </c>
      <c r="G676" s="17" t="s">
        <v>46</v>
      </c>
      <c r="H676" s="17" t="s">
        <v>51</v>
      </c>
      <c r="I676" s="17" t="s">
        <v>51</v>
      </c>
      <c r="J676" s="17">
        <v>0</v>
      </c>
      <c r="K676" s="17">
        <v>0</v>
      </c>
      <c r="L676" s="17">
        <v>41</v>
      </c>
      <c r="M676" s="17">
        <v>0</v>
      </c>
      <c r="N676" s="17">
        <v>0</v>
      </c>
      <c r="O676" s="17">
        <v>0</v>
      </c>
      <c r="P676" s="23">
        <v>552</v>
      </c>
      <c r="Q676" s="23">
        <v>593</v>
      </c>
      <c r="R676" s="23">
        <v>593</v>
      </c>
      <c r="S676" s="17" t="s">
        <v>21</v>
      </c>
      <c r="T676" s="17">
        <f>IF(ISERROR(VLOOKUP(B:B,'Shared Sites 2-18'!$A$2:$P$98,3,FALSE)),"",VLOOKUP(B:B,'Shared Sites 2-18'!$A$2:$P$98,3,FALSE))</f>
        <v>17</v>
      </c>
      <c r="U676" s="17" t="str">
        <f>IF(ISERROR(VLOOKUP(B:B,'Shared Sites 2-18'!$A$2:$P$98,4,FALSE)),"",VLOOKUP(B:B,'Shared Sites 2-18'!$A$2:$P$98,4,FALSE))</f>
        <v>1772939</v>
      </c>
      <c r="V676" s="17" t="str">
        <f>IF(ISERROR(VLOOKUP(B:B,'Shared Sites 2-18'!$A$2:$P$98,5,FALSE)),"",VLOOKUP(B:B,'Shared Sites 2-18'!$A$2:$P$98,5,FALSE))</f>
        <v>Helen Bern HS Campus</v>
      </c>
      <c r="W676" s="17">
        <f>IF(ISERROR(VLOOKUP(B:B,'Shared Sites 2-18'!$A$2:$P$98,15,FALSE)),"",VLOOKUP(B:B,'Shared Sites 2-18'!$A$2:$P$98,15,FALSE))</f>
        <v>0.50519999999999998</v>
      </c>
      <c r="X676" s="17">
        <v>12068</v>
      </c>
      <c r="Y676" s="17">
        <f>ROUND(W676*X676,0)</f>
        <v>6097</v>
      </c>
      <c r="Z676" s="17">
        <v>6097</v>
      </c>
      <c r="AA676" s="402"/>
      <c r="AB676" s="420"/>
    </row>
    <row r="677" spans="1:28" ht="14.65" customHeight="1" x14ac:dyDescent="0.25">
      <c r="A677" s="16">
        <v>8700</v>
      </c>
      <c r="B677" s="16" t="s">
        <v>1137</v>
      </c>
      <c r="C677" s="16" t="s">
        <v>1680</v>
      </c>
      <c r="D677" s="16" t="s">
        <v>836</v>
      </c>
      <c r="E677" s="16" t="s">
        <v>50</v>
      </c>
      <c r="F677" s="17" t="s">
        <v>46</v>
      </c>
      <c r="G677" s="17" t="s">
        <v>46</v>
      </c>
      <c r="H677" s="17" t="s">
        <v>52</v>
      </c>
      <c r="I677" s="17" t="s">
        <v>52</v>
      </c>
      <c r="J677" s="17">
        <v>0</v>
      </c>
      <c r="K677" s="17">
        <v>0</v>
      </c>
      <c r="L677" s="17">
        <v>39</v>
      </c>
      <c r="M677" s="17">
        <v>0</v>
      </c>
      <c r="N677" s="17">
        <v>0</v>
      </c>
      <c r="O677" s="17">
        <v>0</v>
      </c>
      <c r="P677" s="23">
        <v>1294</v>
      </c>
      <c r="Q677" s="23">
        <v>1333</v>
      </c>
      <c r="R677" s="23">
        <v>1333</v>
      </c>
      <c r="S677" s="17" t="s">
        <v>21</v>
      </c>
      <c r="T677" s="17" t="str">
        <f>IF(ISERROR(VLOOKUP(B:B,'Shared Sites 2-18'!$A$2:$P$98,3,FALSE)),"",VLOOKUP(B:B,'Shared Sites 2-18'!$A$2:$P$98,3,FALSE))</f>
        <v/>
      </c>
      <c r="U677" s="17" t="str">
        <f>IF(ISERROR(VLOOKUP(B:B,'Shared Sites 2-18'!$A$2:$P$98,4,FALSE)),"",VLOOKUP(B:B,'Shared Sites 2-18'!$A$2:$P$98,4,FALSE))</f>
        <v/>
      </c>
      <c r="V677" s="17" t="str">
        <f>IF(ISERROR(VLOOKUP(B:B,'Shared Sites 2-18'!$A$2:$P$98,5,FALSE)),"",VLOOKUP(B:B,'Shared Sites 2-18'!$A$2:$P$98,5,FALSE))</f>
        <v/>
      </c>
      <c r="W677" s="17" t="str">
        <f>IF(ISERROR(VLOOKUP(B:B,'Shared Sites 2-18'!$A$2:$P$98,15,FALSE)),"",VLOOKUP(B:B,'Shared Sites 2-18'!$A$2:$P$98,15,FALSE))</f>
        <v/>
      </c>
      <c r="Y677" s="17" t="str">
        <f>IF(S677="Elem","6034",IF(S677="Middle","9654",IF(S677="Senior","12068","")))</f>
        <v>12068</v>
      </c>
      <c r="Z677" s="17">
        <v>12068</v>
      </c>
      <c r="AA677" s="402"/>
      <c r="AB677" s="420"/>
    </row>
    <row r="678" spans="1:28" ht="14.65" customHeight="1" x14ac:dyDescent="0.25">
      <c r="A678" s="16">
        <v>8701</v>
      </c>
      <c r="B678" s="16" t="s">
        <v>881</v>
      </c>
      <c r="C678" s="16" t="s">
        <v>882</v>
      </c>
      <c r="D678" s="16" t="s">
        <v>101</v>
      </c>
      <c r="E678" s="16" t="s">
        <v>50</v>
      </c>
      <c r="F678" s="17" t="s">
        <v>46</v>
      </c>
      <c r="G678" s="17" t="s">
        <v>102</v>
      </c>
      <c r="H678" s="17" t="s">
        <v>52</v>
      </c>
      <c r="I678" s="17" t="s">
        <v>52</v>
      </c>
      <c r="J678" s="17">
        <v>0</v>
      </c>
      <c r="K678" s="17">
        <v>11</v>
      </c>
      <c r="L678" s="17">
        <v>2</v>
      </c>
      <c r="M678" s="17">
        <v>0</v>
      </c>
      <c r="N678" s="17">
        <v>0</v>
      </c>
      <c r="O678" s="17">
        <v>0</v>
      </c>
      <c r="P678" s="23">
        <v>780</v>
      </c>
      <c r="Q678" s="23">
        <v>793</v>
      </c>
      <c r="R678" s="23">
        <v>793</v>
      </c>
      <c r="S678" s="17" t="s">
        <v>21</v>
      </c>
      <c r="T678" s="17">
        <f>IF(ISERROR(VLOOKUP(B:B,'Shared Sites 2-18'!$A$2:$P$98,3,FALSE)),"",VLOOKUP(B:B,'Shared Sites 2-18'!$A$2:$P$98,3,FALSE))</f>
        <v>13</v>
      </c>
      <c r="U678" s="17" t="str">
        <f>IF(ISERROR(VLOOKUP(B:B,'Shared Sites 2-18'!$A$2:$P$98,4,FALSE)),"",VLOOKUP(B:B,'Shared Sites 2-18'!$A$2:$P$98,4,FALSE))</f>
        <v>1768039</v>
      </c>
      <c r="V678" s="17" t="str">
        <f>IF(ISERROR(VLOOKUP(B:B,'Shared Sites 2-18'!$A$2:$P$98,5,FALSE)),"",VLOOKUP(B:B,'Shared Sites 2-18'!$A$2:$P$98,5,FALSE))</f>
        <v>Legacy SH Cmplx Cmp</v>
      </c>
      <c r="W678" s="17">
        <f>IF(ISERROR(VLOOKUP(B:B,'Shared Sites 2-18'!$A$2:$P$98,15,FALSE)),"",VLOOKUP(B:B,'Shared Sites 2-18'!$A$2:$P$98,15,FALSE))</f>
        <v>0.43840000000000001</v>
      </c>
      <c r="X678" s="17">
        <v>12068</v>
      </c>
      <c r="Y678" s="17">
        <f>ROUND(W678*X678,0)</f>
        <v>5291</v>
      </c>
      <c r="Z678" s="17">
        <v>5291</v>
      </c>
      <c r="AA678" s="402"/>
      <c r="AB678" s="420"/>
    </row>
    <row r="679" spans="1:28" ht="14.65" customHeight="1" x14ac:dyDescent="0.25">
      <c r="A679" s="16">
        <v>8710</v>
      </c>
      <c r="B679" s="16" t="s">
        <v>1140</v>
      </c>
      <c r="C679" s="16" t="s">
        <v>1141</v>
      </c>
      <c r="D679" s="16" t="s">
        <v>836</v>
      </c>
      <c r="E679" s="16" t="s">
        <v>50</v>
      </c>
      <c r="F679" s="17" t="s">
        <v>46</v>
      </c>
      <c r="G679" s="17" t="s">
        <v>46</v>
      </c>
      <c r="H679" s="17" t="s">
        <v>6</v>
      </c>
      <c r="I679" s="17" t="s">
        <v>6</v>
      </c>
      <c r="J679" s="17">
        <v>0</v>
      </c>
      <c r="K679" s="17">
        <v>0</v>
      </c>
      <c r="L679" s="17">
        <v>0</v>
      </c>
      <c r="M679" s="17">
        <v>0</v>
      </c>
      <c r="N679" s="17">
        <v>0</v>
      </c>
      <c r="O679" s="17">
        <v>0</v>
      </c>
      <c r="P679" s="23">
        <v>195</v>
      </c>
      <c r="Q679" s="23">
        <v>195</v>
      </c>
      <c r="R679" s="23">
        <v>195</v>
      </c>
      <c r="S679" s="17" t="s">
        <v>21</v>
      </c>
      <c r="T679" s="17" t="str">
        <f>IF(ISERROR(VLOOKUP(B:B,'Shared Sites 2-18'!$A$2:$P$98,3,FALSE)),"",VLOOKUP(B:B,'Shared Sites 2-18'!$A$2:$P$98,3,FALSE))</f>
        <v/>
      </c>
      <c r="U679" s="17" t="str">
        <f>IF(ISERROR(VLOOKUP(B:B,'Shared Sites 2-18'!$A$2:$P$98,4,FALSE)),"",VLOOKUP(B:B,'Shared Sites 2-18'!$A$2:$P$98,4,FALSE))</f>
        <v/>
      </c>
      <c r="V679" s="17" t="str">
        <f>IF(ISERROR(VLOOKUP(B:B,'Shared Sites 2-18'!$A$2:$P$98,5,FALSE)),"",VLOOKUP(B:B,'Shared Sites 2-18'!$A$2:$P$98,5,FALSE))</f>
        <v/>
      </c>
      <c r="W679" s="17" t="str">
        <f>IF(ISERROR(VLOOKUP(B:B,'Shared Sites 2-18'!$A$2:$P$98,15,FALSE)),"",VLOOKUP(B:B,'Shared Sites 2-18'!$A$2:$P$98,15,FALSE))</f>
        <v/>
      </c>
      <c r="Y679" s="17" t="str">
        <f>IF(S679="Elem","6034",IF(S679="Middle","9654",IF(S679="Senior","12068","")))</f>
        <v>12068</v>
      </c>
      <c r="Z679" s="17">
        <v>12068</v>
      </c>
      <c r="AA679" s="402"/>
      <c r="AB679" s="420"/>
    </row>
    <row r="680" spans="1:28" ht="14.65" customHeight="1" x14ac:dyDescent="0.25">
      <c r="A680" s="16">
        <v>8713</v>
      </c>
      <c r="B680" s="16" t="s">
        <v>869</v>
      </c>
      <c r="C680" s="16" t="s">
        <v>870</v>
      </c>
      <c r="D680" s="16" t="s">
        <v>836</v>
      </c>
      <c r="E680" s="16" t="s">
        <v>50</v>
      </c>
      <c r="F680" s="17" t="s">
        <v>46</v>
      </c>
      <c r="G680" s="17" t="s">
        <v>46</v>
      </c>
      <c r="H680" s="17" t="s">
        <v>51</v>
      </c>
      <c r="I680" s="17" t="s">
        <v>51</v>
      </c>
      <c r="J680" s="17">
        <v>0</v>
      </c>
      <c r="K680" s="17">
        <v>0</v>
      </c>
      <c r="L680" s="17">
        <v>3</v>
      </c>
      <c r="M680" s="17">
        <v>0</v>
      </c>
      <c r="N680" s="17">
        <v>0</v>
      </c>
      <c r="O680" s="17">
        <v>0</v>
      </c>
      <c r="P680" s="23">
        <v>506</v>
      </c>
      <c r="Q680" s="23">
        <v>509</v>
      </c>
      <c r="R680" s="23">
        <v>509</v>
      </c>
      <c r="S680" s="17" t="s">
        <v>21</v>
      </c>
      <c r="T680" s="17">
        <f>IF(ISERROR(VLOOKUP(B:B,'Shared Sites 2-18'!$A$2:$P$98,3,FALSE)),"",VLOOKUP(B:B,'Shared Sites 2-18'!$A$2:$P$98,3,FALSE))</f>
        <v>11</v>
      </c>
      <c r="U680" s="17" t="str">
        <f>IF(ISERROR(VLOOKUP(B:B,'Shared Sites 2-18'!$A$2:$P$98,4,FALSE)),"",VLOOKUP(B:B,'Shared Sites 2-18'!$A$2:$P$98,4,FALSE))</f>
        <v>1767739</v>
      </c>
      <c r="V680" s="17" t="str">
        <f>IF(ISERROR(VLOOKUP(B:B,'Shared Sites 2-18'!$A$2:$P$98,5,FALSE)),"",VLOOKUP(B:B,'Shared Sites 2-18'!$A$2:$P$98,5,FALSE))</f>
        <v>A Hawkins SH Campus</v>
      </c>
      <c r="W680" s="17">
        <f>IF(ISERROR(VLOOKUP(B:B,'Shared Sites 2-18'!$A$2:$P$98,15,FALSE)),"",VLOOKUP(B:B,'Shared Sites 2-18'!$A$2:$P$98,15,FALSE))</f>
        <v>0.40139999999999998</v>
      </c>
      <c r="X680" s="17">
        <v>12068</v>
      </c>
      <c r="Y680" s="17">
        <f>ROUND(W680*X680,0)</f>
        <v>4844</v>
      </c>
      <c r="Z680" s="17">
        <v>4844</v>
      </c>
      <c r="AA680" s="402"/>
      <c r="AB680" s="420"/>
    </row>
    <row r="681" spans="1:28" ht="14.65" customHeight="1" x14ac:dyDescent="0.25">
      <c r="A681" s="16">
        <v>8714</v>
      </c>
      <c r="B681" s="16" t="s">
        <v>850</v>
      </c>
      <c r="C681" s="16" t="s">
        <v>851</v>
      </c>
      <c r="D681" s="16" t="s">
        <v>836</v>
      </c>
      <c r="E681" s="16" t="s">
        <v>50</v>
      </c>
      <c r="F681" s="17" t="s">
        <v>46</v>
      </c>
      <c r="G681" s="17" t="s">
        <v>46</v>
      </c>
      <c r="H681" s="17" t="s">
        <v>6</v>
      </c>
      <c r="I681" s="17" t="s">
        <v>6</v>
      </c>
      <c r="J681" s="17">
        <v>0</v>
      </c>
      <c r="K681" s="17">
        <v>0</v>
      </c>
      <c r="L681" s="17">
        <v>19</v>
      </c>
      <c r="M681" s="17">
        <v>0</v>
      </c>
      <c r="N681" s="17">
        <v>0</v>
      </c>
      <c r="O681" s="17">
        <v>0</v>
      </c>
      <c r="P681" s="23">
        <v>573</v>
      </c>
      <c r="Q681" s="23">
        <v>592</v>
      </c>
      <c r="R681" s="23">
        <v>592</v>
      </c>
      <c r="S681" s="17" t="s">
        <v>21</v>
      </c>
      <c r="T681" s="17">
        <f>IF(ISERROR(VLOOKUP(B:B,'Shared Sites 2-18'!$A$2:$P$98,3,FALSE)),"",VLOOKUP(B:B,'Shared Sites 2-18'!$A$2:$P$98,3,FALSE))</f>
        <v>9</v>
      </c>
      <c r="U681" s="17" t="str">
        <f>IF(ISERROR(VLOOKUP(B:B,'Shared Sites 2-18'!$A$2:$P$98,4,FALSE)),"",VLOOKUP(B:B,'Shared Sites 2-18'!$A$2:$P$98,4,FALSE))</f>
        <v>1767539</v>
      </c>
      <c r="V681" s="17" t="str">
        <f>IF(ISERROR(VLOOKUP(B:B,'Shared Sites 2-18'!$A$2:$P$98,5,FALSE)),"",VLOOKUP(B:B,'Shared Sites 2-18'!$A$2:$P$98,5,FALSE))</f>
        <v>Jefferson HS Campus</v>
      </c>
      <c r="W681" s="17">
        <f>IF(ISERROR(VLOOKUP(B:B,'Shared Sites 2-18'!$A$2:$P$98,15,FALSE)),"",VLOOKUP(B:B,'Shared Sites 2-18'!$A$2:$P$98,15,FALSE))</f>
        <v>0.44779999999999998</v>
      </c>
      <c r="X681" s="17">
        <v>12068</v>
      </c>
      <c r="Y681" s="17">
        <f>ROUND(W681*X681,0)</f>
        <v>5404</v>
      </c>
      <c r="Z681" s="17">
        <v>5404</v>
      </c>
      <c r="AA681" s="402"/>
      <c r="AB681" s="420"/>
    </row>
    <row r="682" spans="1:28" ht="14.65" customHeight="1" x14ac:dyDescent="0.25">
      <c r="A682" s="16">
        <v>8716</v>
      </c>
      <c r="B682" s="16" t="s">
        <v>1145</v>
      </c>
      <c r="C682" s="16" t="s">
        <v>1681</v>
      </c>
      <c r="D682" s="16" t="s">
        <v>836</v>
      </c>
      <c r="E682" s="16" t="s">
        <v>50</v>
      </c>
      <c r="F682" s="17" t="s">
        <v>46</v>
      </c>
      <c r="G682" s="17" t="s">
        <v>46</v>
      </c>
      <c r="H682" s="17" t="s">
        <v>6</v>
      </c>
      <c r="I682" s="17" t="s">
        <v>6</v>
      </c>
      <c r="J682" s="17">
        <v>0</v>
      </c>
      <c r="K682" s="17">
        <v>0</v>
      </c>
      <c r="L682" s="17">
        <v>165</v>
      </c>
      <c r="M682" s="17">
        <v>0</v>
      </c>
      <c r="N682" s="17">
        <v>0</v>
      </c>
      <c r="O682" s="17">
        <v>0</v>
      </c>
      <c r="P682" s="23">
        <v>1580</v>
      </c>
      <c r="Q682" s="23">
        <v>1745</v>
      </c>
      <c r="R682" s="23">
        <v>1745</v>
      </c>
      <c r="S682" s="17" t="s">
        <v>21</v>
      </c>
      <c r="T682" s="17" t="str">
        <f>IF(ISERROR(VLOOKUP(B:B,'Shared Sites 2-18'!$A$2:$P$98,3,FALSE)),"",VLOOKUP(B:B,'Shared Sites 2-18'!$A$2:$P$98,3,FALSE))</f>
        <v/>
      </c>
      <c r="U682" s="17" t="str">
        <f>IF(ISERROR(VLOOKUP(B:B,'Shared Sites 2-18'!$A$2:$P$98,4,FALSE)),"",VLOOKUP(B:B,'Shared Sites 2-18'!$A$2:$P$98,4,FALSE))</f>
        <v/>
      </c>
      <c r="V682" s="17" t="str">
        <f>IF(ISERROR(VLOOKUP(B:B,'Shared Sites 2-18'!$A$2:$P$98,5,FALSE)),"",VLOOKUP(B:B,'Shared Sites 2-18'!$A$2:$P$98,5,FALSE))</f>
        <v/>
      </c>
      <c r="W682" s="17" t="str">
        <f>IF(ISERROR(VLOOKUP(B:B,'Shared Sites 2-18'!$A$2:$P$98,15,FALSE)),"",VLOOKUP(B:B,'Shared Sites 2-18'!$A$2:$P$98,15,FALSE))</f>
        <v/>
      </c>
      <c r="Y682" s="17" t="str">
        <f>IF(S682="Elem","6034",IF(S682="Middle","9654",IF(S682="Senior","12068","")))</f>
        <v>12068</v>
      </c>
      <c r="Z682" s="17">
        <v>12068</v>
      </c>
      <c r="AA682" s="402"/>
      <c r="AB682" s="420"/>
    </row>
    <row r="683" spans="1:28" ht="14.65" customHeight="1" x14ac:dyDescent="0.25">
      <c r="A683" s="16">
        <v>8721</v>
      </c>
      <c r="B683" s="16" t="s">
        <v>1146</v>
      </c>
      <c r="C683" s="16" t="s">
        <v>1147</v>
      </c>
      <c r="D683" s="16" t="s">
        <v>836</v>
      </c>
      <c r="E683" s="16" t="s">
        <v>50</v>
      </c>
      <c r="F683" s="17" t="s">
        <v>46</v>
      </c>
      <c r="G683" s="17" t="s">
        <v>46</v>
      </c>
      <c r="H683" s="17" t="s">
        <v>48</v>
      </c>
      <c r="I683" s="17" t="s">
        <v>48</v>
      </c>
      <c r="J683" s="17">
        <v>0</v>
      </c>
      <c r="K683" s="17">
        <v>0</v>
      </c>
      <c r="L683" s="17">
        <v>91</v>
      </c>
      <c r="M683" s="17">
        <v>0</v>
      </c>
      <c r="N683" s="17">
        <v>0</v>
      </c>
      <c r="O683" s="17">
        <v>0</v>
      </c>
      <c r="P683" s="23">
        <v>400</v>
      </c>
      <c r="Q683" s="23">
        <v>491</v>
      </c>
      <c r="R683" s="23">
        <v>491</v>
      </c>
      <c r="S683" s="17" t="s">
        <v>21</v>
      </c>
      <c r="T683" s="17" t="str">
        <f>IF(ISERROR(VLOOKUP(B:B,'Shared Sites 2-18'!$A$2:$P$98,3,FALSE)),"",VLOOKUP(B:B,'Shared Sites 2-18'!$A$2:$P$98,3,FALSE))</f>
        <v/>
      </c>
      <c r="U683" s="17" t="str">
        <f>IF(ISERROR(VLOOKUP(B:B,'Shared Sites 2-18'!$A$2:$P$98,4,FALSE)),"",VLOOKUP(B:B,'Shared Sites 2-18'!$A$2:$P$98,4,FALSE))</f>
        <v/>
      </c>
      <c r="V683" s="17" t="str">
        <f>IF(ISERROR(VLOOKUP(B:B,'Shared Sites 2-18'!$A$2:$P$98,5,FALSE)),"",VLOOKUP(B:B,'Shared Sites 2-18'!$A$2:$P$98,5,FALSE))</f>
        <v/>
      </c>
      <c r="W683" s="17" t="str">
        <f>IF(ISERROR(VLOOKUP(B:B,'Shared Sites 2-18'!$A$2:$P$98,15,FALSE)),"",VLOOKUP(B:B,'Shared Sites 2-18'!$A$2:$P$98,15,FALSE))</f>
        <v/>
      </c>
      <c r="Y683" s="17" t="str">
        <f>IF(S683="Elem","6034",IF(S683="Middle","9654",IF(S683="Senior","12068","")))</f>
        <v>12068</v>
      </c>
      <c r="Z683" s="17">
        <v>12068</v>
      </c>
      <c r="AA683" s="402"/>
      <c r="AB683" s="420"/>
    </row>
    <row r="684" spans="1:28" ht="14.65" customHeight="1" x14ac:dyDescent="0.25">
      <c r="A684" s="16">
        <v>8725</v>
      </c>
      <c r="B684" s="16" t="s">
        <v>1148</v>
      </c>
      <c r="C684" s="16" t="s">
        <v>1149</v>
      </c>
      <c r="D684" s="16" t="s">
        <v>836</v>
      </c>
      <c r="E684" s="16" t="s">
        <v>50</v>
      </c>
      <c r="F684" s="17" t="s">
        <v>46</v>
      </c>
      <c r="G684" s="17" t="s">
        <v>46</v>
      </c>
      <c r="H684" s="17" t="s">
        <v>47</v>
      </c>
      <c r="I684" s="17" t="s">
        <v>47</v>
      </c>
      <c r="J684" s="17">
        <v>0</v>
      </c>
      <c r="K684" s="17">
        <v>0</v>
      </c>
      <c r="L684" s="17">
        <v>172</v>
      </c>
      <c r="M684" s="17">
        <v>0</v>
      </c>
      <c r="N684" s="17">
        <v>0</v>
      </c>
      <c r="O684" s="17">
        <v>0</v>
      </c>
      <c r="P684" s="23">
        <v>2053</v>
      </c>
      <c r="Q684" s="23">
        <v>2225</v>
      </c>
      <c r="R684" s="23">
        <v>2225</v>
      </c>
      <c r="S684" s="17" t="s">
        <v>21</v>
      </c>
      <c r="T684" s="17" t="str">
        <f>IF(ISERROR(VLOOKUP(B:B,'Shared Sites 2-18'!$A$2:$P$98,3,FALSE)),"",VLOOKUP(B:B,'Shared Sites 2-18'!$A$2:$P$98,3,FALSE))</f>
        <v/>
      </c>
      <c r="U684" s="17" t="str">
        <f>IF(ISERROR(VLOOKUP(B:B,'Shared Sites 2-18'!$A$2:$P$98,4,FALSE)),"",VLOOKUP(B:B,'Shared Sites 2-18'!$A$2:$P$98,4,FALSE))</f>
        <v/>
      </c>
      <c r="V684" s="17" t="str">
        <f>IF(ISERROR(VLOOKUP(B:B,'Shared Sites 2-18'!$A$2:$P$98,5,FALSE)),"",VLOOKUP(B:B,'Shared Sites 2-18'!$A$2:$P$98,5,FALSE))</f>
        <v/>
      </c>
      <c r="W684" s="17" t="str">
        <f>IF(ISERROR(VLOOKUP(B:B,'Shared Sites 2-18'!$A$2:$P$98,15,FALSE)),"",VLOOKUP(B:B,'Shared Sites 2-18'!$A$2:$P$98,15,FALSE))</f>
        <v/>
      </c>
      <c r="Y684" s="17" t="str">
        <f>IF(S684="Elem","6034",IF(S684="Middle","9654",IF(S684="Senior","12068","")))</f>
        <v>12068</v>
      </c>
      <c r="Z684" s="17">
        <v>12068</v>
      </c>
      <c r="AA684" s="402"/>
      <c r="AB684" s="420"/>
    </row>
    <row r="685" spans="1:28" ht="14.65" customHeight="1" x14ac:dyDescent="0.25">
      <c r="A685" s="16">
        <v>8727</v>
      </c>
      <c r="B685" s="16" t="s">
        <v>1150</v>
      </c>
      <c r="C685" s="16" t="s">
        <v>1682</v>
      </c>
      <c r="D685" s="16" t="s">
        <v>827</v>
      </c>
      <c r="E685" s="16" t="s">
        <v>105</v>
      </c>
      <c r="F685" s="17" t="s">
        <v>46</v>
      </c>
      <c r="G685" s="17" t="s">
        <v>46</v>
      </c>
      <c r="H685" s="17" t="s">
        <v>48</v>
      </c>
      <c r="I685" s="17" t="s">
        <v>48</v>
      </c>
      <c r="J685" s="17">
        <v>0</v>
      </c>
      <c r="K685" s="17">
        <v>0</v>
      </c>
      <c r="L685" s="17">
        <v>0</v>
      </c>
      <c r="M685" s="17">
        <v>0</v>
      </c>
      <c r="N685" s="17">
        <v>0</v>
      </c>
      <c r="O685" s="17">
        <v>0</v>
      </c>
      <c r="P685" s="23">
        <v>1583</v>
      </c>
      <c r="Q685" s="23">
        <v>1583</v>
      </c>
      <c r="R685" s="23">
        <v>1583</v>
      </c>
      <c r="S685" s="17" t="s">
        <v>21</v>
      </c>
      <c r="T685" s="17" t="str">
        <f>IF(ISERROR(VLOOKUP(B:B,'Shared Sites 2-18'!$A$2:$P$98,3,FALSE)),"",VLOOKUP(B:B,'Shared Sites 2-18'!$A$2:$P$98,3,FALSE))</f>
        <v/>
      </c>
      <c r="U685" s="17" t="str">
        <f>IF(ISERROR(VLOOKUP(B:B,'Shared Sites 2-18'!$A$2:$P$98,4,FALSE)),"",VLOOKUP(B:B,'Shared Sites 2-18'!$A$2:$P$98,4,FALSE))</f>
        <v/>
      </c>
      <c r="V685" s="17" t="str">
        <f>IF(ISERROR(VLOOKUP(B:B,'Shared Sites 2-18'!$A$2:$P$98,5,FALSE)),"",VLOOKUP(B:B,'Shared Sites 2-18'!$A$2:$P$98,5,FALSE))</f>
        <v/>
      </c>
      <c r="W685" s="17" t="str">
        <f>IF(ISERROR(VLOOKUP(B:B,'Shared Sites 2-18'!$A$2:$P$98,15,FALSE)),"",VLOOKUP(B:B,'Shared Sites 2-18'!$A$2:$P$98,15,FALSE))</f>
        <v/>
      </c>
      <c r="Y685" s="17" t="str">
        <f>IF(S685="Elem","6034",IF(S685="Middle","9654",IF(S685="Senior","12068","")))</f>
        <v>12068</v>
      </c>
      <c r="Z685" s="17">
        <v>12068</v>
      </c>
      <c r="AA685" s="402"/>
      <c r="AB685" s="420"/>
    </row>
    <row r="686" spans="1:28" ht="14.65" customHeight="1" x14ac:dyDescent="0.25">
      <c r="A686" s="16">
        <v>8729</v>
      </c>
      <c r="B686" s="16" t="s">
        <v>1151</v>
      </c>
      <c r="C686" s="16" t="s">
        <v>1152</v>
      </c>
      <c r="D686" s="16" t="s">
        <v>836</v>
      </c>
      <c r="E686" s="16" t="s">
        <v>50</v>
      </c>
      <c r="F686" s="17" t="s">
        <v>46</v>
      </c>
      <c r="G686" s="17" t="s">
        <v>46</v>
      </c>
      <c r="H686" s="17" t="s">
        <v>52</v>
      </c>
      <c r="I686" s="17" t="s">
        <v>52</v>
      </c>
      <c r="J686" s="17">
        <v>0</v>
      </c>
      <c r="K686" s="17">
        <v>0</v>
      </c>
      <c r="L686" s="17">
        <v>91</v>
      </c>
      <c r="M686" s="17">
        <v>0</v>
      </c>
      <c r="N686" s="17">
        <v>0</v>
      </c>
      <c r="O686" s="17">
        <v>0</v>
      </c>
      <c r="P686" s="23">
        <v>972</v>
      </c>
      <c r="Q686" s="23">
        <v>1063</v>
      </c>
      <c r="R686" s="23">
        <v>1063</v>
      </c>
      <c r="S686" s="17" t="s">
        <v>21</v>
      </c>
      <c r="T686" s="17" t="str">
        <f>IF(ISERROR(VLOOKUP(B:B,'Shared Sites 2-18'!$A$2:$P$98,3,FALSE)),"",VLOOKUP(B:B,'Shared Sites 2-18'!$A$2:$P$98,3,FALSE))</f>
        <v/>
      </c>
      <c r="U686" s="17" t="str">
        <f>IF(ISERROR(VLOOKUP(B:B,'Shared Sites 2-18'!$A$2:$P$98,4,FALSE)),"",VLOOKUP(B:B,'Shared Sites 2-18'!$A$2:$P$98,4,FALSE))</f>
        <v/>
      </c>
      <c r="V686" s="17" t="str">
        <f>IF(ISERROR(VLOOKUP(B:B,'Shared Sites 2-18'!$A$2:$P$98,5,FALSE)),"",VLOOKUP(B:B,'Shared Sites 2-18'!$A$2:$P$98,5,FALSE))</f>
        <v/>
      </c>
      <c r="W686" s="17" t="str">
        <f>IF(ISERROR(VLOOKUP(B:B,'Shared Sites 2-18'!$A$2:$P$98,15,FALSE)),"",VLOOKUP(B:B,'Shared Sites 2-18'!$A$2:$P$98,15,FALSE))</f>
        <v/>
      </c>
      <c r="Y686" s="17" t="str">
        <f>IF(S686="Elem","6034",IF(S686="Middle","9654",IF(S686="Senior","12068","")))</f>
        <v>12068</v>
      </c>
      <c r="Z686" s="17">
        <v>12068</v>
      </c>
      <c r="AA686" s="402"/>
      <c r="AB686" s="420"/>
    </row>
    <row r="687" spans="1:28" ht="14.65" customHeight="1" x14ac:dyDescent="0.25">
      <c r="A687" s="16">
        <v>8736</v>
      </c>
      <c r="B687" s="16" t="s">
        <v>1212</v>
      </c>
      <c r="C687" s="16" t="s">
        <v>1213</v>
      </c>
      <c r="D687" s="16" t="s">
        <v>836</v>
      </c>
      <c r="E687" s="16" t="s">
        <v>50</v>
      </c>
      <c r="F687" s="17" t="s">
        <v>46</v>
      </c>
      <c r="G687" s="17" t="s">
        <v>46</v>
      </c>
      <c r="H687" s="17" t="s">
        <v>51</v>
      </c>
      <c r="I687" s="17" t="s">
        <v>51</v>
      </c>
      <c r="J687" s="17">
        <v>0</v>
      </c>
      <c r="K687" s="17">
        <v>0</v>
      </c>
      <c r="L687" s="17">
        <v>108</v>
      </c>
      <c r="M687" s="17">
        <v>0</v>
      </c>
      <c r="N687" s="17">
        <v>0</v>
      </c>
      <c r="O687" s="17">
        <v>0</v>
      </c>
      <c r="P687" s="23">
        <v>1157</v>
      </c>
      <c r="Q687" s="23">
        <v>1265</v>
      </c>
      <c r="R687" s="23">
        <v>1265</v>
      </c>
      <c r="S687" s="17" t="s">
        <v>21</v>
      </c>
      <c r="T687" s="17">
        <f>IF(ISERROR(VLOOKUP(B:B,'Shared Sites 2-18'!$A$2:$P$98,3,FALSE)),"",VLOOKUP(B:B,'Shared Sites 2-18'!$A$2:$P$98,3,FALSE))</f>
        <v>23</v>
      </c>
      <c r="U687" s="17" t="str">
        <f>IF(ISERROR(VLOOKUP(B:B,'Shared Sites 2-18'!$A$2:$P$98,4,FALSE)),"",VLOOKUP(B:B,'Shared Sites 2-18'!$A$2:$P$98,4,FALSE))</f>
        <v>1873639</v>
      </c>
      <c r="V687" s="17" t="str">
        <f>IF(ISERROR(VLOOKUP(B:B,'Shared Sites 2-18'!$A$2:$P$98,5,FALSE)),"",VLOOKUP(B:B,'Shared Sites 2-18'!$A$2:$P$98,5,FALSE))</f>
        <v>Los Angeles SH Campus</v>
      </c>
      <c r="W687" s="17">
        <f>IF(ISERROR(VLOOKUP(B:B,'Shared Sites 2-18'!$A$2:$P$98,15,FALSE)),"",VLOOKUP(B:B,'Shared Sites 2-18'!$A$2:$P$98,15,FALSE))</f>
        <v>0.72330000000000005</v>
      </c>
      <c r="X687" s="17">
        <v>12068</v>
      </c>
      <c r="Y687" s="17">
        <f>ROUND(W687*X687,0)</f>
        <v>8729</v>
      </c>
      <c r="Z687" s="17">
        <v>8729</v>
      </c>
      <c r="AA687" s="402"/>
      <c r="AB687" s="420"/>
    </row>
    <row r="688" spans="1:28" ht="14.65" customHeight="1" x14ac:dyDescent="0.25">
      <c r="A688" s="16">
        <v>8738</v>
      </c>
      <c r="B688" s="16" t="s">
        <v>1154</v>
      </c>
      <c r="C688" s="16" t="s">
        <v>1683</v>
      </c>
      <c r="D688" s="16" t="s">
        <v>827</v>
      </c>
      <c r="E688" s="16" t="s">
        <v>105</v>
      </c>
      <c r="F688" s="17" t="s">
        <v>46</v>
      </c>
      <c r="G688" s="17" t="s">
        <v>46</v>
      </c>
      <c r="H688" s="17" t="s">
        <v>6</v>
      </c>
      <c r="I688" s="17" t="s">
        <v>6</v>
      </c>
      <c r="J688" s="17">
        <v>0</v>
      </c>
      <c r="K688" s="17">
        <v>0</v>
      </c>
      <c r="L688" s="17">
        <v>0</v>
      </c>
      <c r="M688" s="17">
        <v>0</v>
      </c>
      <c r="N688" s="17">
        <v>0</v>
      </c>
      <c r="O688" s="17">
        <v>0</v>
      </c>
      <c r="P688" s="23">
        <v>1036</v>
      </c>
      <c r="Q688" s="23">
        <v>1036</v>
      </c>
      <c r="R688" s="23">
        <v>1036</v>
      </c>
      <c r="S688" s="17" t="s">
        <v>21</v>
      </c>
      <c r="T688" s="17" t="str">
        <f>IF(ISERROR(VLOOKUP(B:B,'Shared Sites 2-18'!$A$2:$P$98,3,FALSE)),"",VLOOKUP(B:B,'Shared Sites 2-18'!$A$2:$P$98,3,FALSE))</f>
        <v/>
      </c>
      <c r="U688" s="17" t="str">
        <f>IF(ISERROR(VLOOKUP(B:B,'Shared Sites 2-18'!$A$2:$P$98,4,FALSE)),"",VLOOKUP(B:B,'Shared Sites 2-18'!$A$2:$P$98,4,FALSE))</f>
        <v/>
      </c>
      <c r="V688" s="17" t="str">
        <f>IF(ISERROR(VLOOKUP(B:B,'Shared Sites 2-18'!$A$2:$P$98,5,FALSE)),"",VLOOKUP(B:B,'Shared Sites 2-18'!$A$2:$P$98,5,FALSE))</f>
        <v/>
      </c>
      <c r="W688" s="17" t="str">
        <f>IF(ISERROR(VLOOKUP(B:B,'Shared Sites 2-18'!$A$2:$P$98,15,FALSE)),"",VLOOKUP(B:B,'Shared Sites 2-18'!$A$2:$P$98,15,FALSE))</f>
        <v/>
      </c>
      <c r="Y688" s="17" t="str">
        <f t="shared" ref="Y688:Y695" si="23">IF(S688="Elem","6034",IF(S688="Middle","9654",IF(S688="Senior","12068","")))</f>
        <v>12068</v>
      </c>
      <c r="Z688" s="17">
        <v>12068</v>
      </c>
      <c r="AA688" s="402"/>
      <c r="AB688" s="420"/>
    </row>
    <row r="689" spans="1:29" ht="14.65" customHeight="1" x14ac:dyDescent="0.25">
      <c r="A689" s="16">
        <v>8741</v>
      </c>
      <c r="B689" s="16" t="s">
        <v>1155</v>
      </c>
      <c r="C689" s="16" t="s">
        <v>1156</v>
      </c>
      <c r="D689" s="16" t="s">
        <v>255</v>
      </c>
      <c r="E689" s="16" t="s">
        <v>91</v>
      </c>
      <c r="F689" s="17" t="s">
        <v>46</v>
      </c>
      <c r="G689" s="17" t="s">
        <v>102</v>
      </c>
      <c r="H689" s="17" t="s">
        <v>51</v>
      </c>
      <c r="I689" s="17" t="s">
        <v>51</v>
      </c>
      <c r="J689" s="17">
        <v>0</v>
      </c>
      <c r="K689" s="17">
        <v>0</v>
      </c>
      <c r="L689" s="17">
        <v>0</v>
      </c>
      <c r="M689" s="17">
        <v>0</v>
      </c>
      <c r="N689" s="17">
        <v>0</v>
      </c>
      <c r="O689" s="17">
        <v>0</v>
      </c>
      <c r="P689" s="23">
        <v>1653</v>
      </c>
      <c r="Q689" s="23">
        <v>1653</v>
      </c>
      <c r="R689" s="23">
        <v>1653</v>
      </c>
      <c r="S689" s="17" t="s">
        <v>21</v>
      </c>
      <c r="T689" s="17" t="str">
        <f>IF(ISERROR(VLOOKUP(B:B,'Shared Sites 2-18'!$A$2:$P$98,3,FALSE)),"",VLOOKUP(B:B,'Shared Sites 2-18'!$A$2:$P$98,3,FALSE))</f>
        <v/>
      </c>
      <c r="U689" s="17" t="str">
        <f>IF(ISERROR(VLOOKUP(B:B,'Shared Sites 2-18'!$A$2:$P$98,4,FALSE)),"",VLOOKUP(B:B,'Shared Sites 2-18'!$A$2:$P$98,4,FALSE))</f>
        <v/>
      </c>
      <c r="V689" s="17" t="str">
        <f>IF(ISERROR(VLOOKUP(B:B,'Shared Sites 2-18'!$A$2:$P$98,5,FALSE)),"",VLOOKUP(B:B,'Shared Sites 2-18'!$A$2:$P$98,5,FALSE))</f>
        <v/>
      </c>
      <c r="W689" s="17" t="str">
        <f>IF(ISERROR(VLOOKUP(B:B,'Shared Sites 2-18'!$A$2:$P$98,15,FALSE)),"",VLOOKUP(B:B,'Shared Sites 2-18'!$A$2:$P$98,15,FALSE))</f>
        <v/>
      </c>
      <c r="Y689" s="17" t="str">
        <f t="shared" si="23"/>
        <v>12068</v>
      </c>
      <c r="Z689" s="17">
        <v>12068</v>
      </c>
      <c r="AA689" s="402"/>
      <c r="AB689" s="420"/>
    </row>
    <row r="690" spans="1:29" ht="14.65" customHeight="1" x14ac:dyDescent="0.25">
      <c r="A690" s="16">
        <v>8743</v>
      </c>
      <c r="B690" s="16" t="s">
        <v>1157</v>
      </c>
      <c r="C690" s="16" t="s">
        <v>1158</v>
      </c>
      <c r="D690" s="16" t="s">
        <v>836</v>
      </c>
      <c r="E690" s="16" t="s">
        <v>50</v>
      </c>
      <c r="F690" s="17" t="s">
        <v>46</v>
      </c>
      <c r="G690" s="17" t="s">
        <v>46</v>
      </c>
      <c r="H690" s="17" t="s">
        <v>6</v>
      </c>
      <c r="I690" s="17" t="s">
        <v>6</v>
      </c>
      <c r="J690" s="17">
        <v>0</v>
      </c>
      <c r="K690" s="17">
        <v>0</v>
      </c>
      <c r="L690" s="17">
        <v>57</v>
      </c>
      <c r="M690" s="17">
        <v>0</v>
      </c>
      <c r="N690" s="17">
        <v>0</v>
      </c>
      <c r="O690" s="17">
        <v>0</v>
      </c>
      <c r="P690" s="23">
        <v>1276</v>
      </c>
      <c r="Q690" s="23">
        <v>1333</v>
      </c>
      <c r="R690" s="23">
        <v>1333</v>
      </c>
      <c r="S690" s="17" t="s">
        <v>21</v>
      </c>
      <c r="T690" s="17" t="str">
        <f>IF(ISERROR(VLOOKUP(B:B,'Shared Sites 2-18'!$A$2:$P$98,3,FALSE)),"",VLOOKUP(B:B,'Shared Sites 2-18'!$A$2:$P$98,3,FALSE))</f>
        <v/>
      </c>
      <c r="U690" s="17" t="str">
        <f>IF(ISERROR(VLOOKUP(B:B,'Shared Sites 2-18'!$A$2:$P$98,4,FALSE)),"",VLOOKUP(B:B,'Shared Sites 2-18'!$A$2:$P$98,4,FALSE))</f>
        <v/>
      </c>
      <c r="V690" s="17" t="str">
        <f>IF(ISERROR(VLOOKUP(B:B,'Shared Sites 2-18'!$A$2:$P$98,5,FALSE)),"",VLOOKUP(B:B,'Shared Sites 2-18'!$A$2:$P$98,5,FALSE))</f>
        <v/>
      </c>
      <c r="W690" s="17" t="str">
        <f>IF(ISERROR(VLOOKUP(B:B,'Shared Sites 2-18'!$A$2:$P$98,15,FALSE)),"",VLOOKUP(B:B,'Shared Sites 2-18'!$A$2:$P$98,15,FALSE))</f>
        <v/>
      </c>
      <c r="Y690" s="17" t="str">
        <f t="shared" si="23"/>
        <v>12068</v>
      </c>
      <c r="Z690" s="17">
        <v>12068</v>
      </c>
      <c r="AA690" s="402"/>
      <c r="AB690" s="420"/>
    </row>
    <row r="691" spans="1:29" ht="14.65" customHeight="1" x14ac:dyDescent="0.25">
      <c r="A691" s="16">
        <v>8748</v>
      </c>
      <c r="B691" s="16" t="s">
        <v>1159</v>
      </c>
      <c r="C691" s="16" t="s">
        <v>1160</v>
      </c>
      <c r="D691" s="16" t="s">
        <v>836</v>
      </c>
      <c r="E691" s="16" t="s">
        <v>50</v>
      </c>
      <c r="F691" s="17" t="s">
        <v>46</v>
      </c>
      <c r="G691" s="17" t="s">
        <v>46</v>
      </c>
      <c r="H691" s="17" t="s">
        <v>6</v>
      </c>
      <c r="I691" s="17" t="s">
        <v>6</v>
      </c>
      <c r="J691" s="17">
        <v>0</v>
      </c>
      <c r="K691" s="17">
        <v>0</v>
      </c>
      <c r="L691" s="17">
        <v>92</v>
      </c>
      <c r="M691" s="17">
        <v>0</v>
      </c>
      <c r="N691" s="17">
        <v>0</v>
      </c>
      <c r="O691" s="17">
        <v>0</v>
      </c>
      <c r="P691" s="23">
        <v>1297</v>
      </c>
      <c r="Q691" s="23">
        <v>1389</v>
      </c>
      <c r="R691" s="23">
        <v>1389</v>
      </c>
      <c r="S691" s="17" t="s">
        <v>21</v>
      </c>
      <c r="T691" s="17" t="str">
        <f>IF(ISERROR(VLOOKUP(B:B,'Shared Sites 2-18'!$A$2:$P$98,3,FALSE)),"",VLOOKUP(B:B,'Shared Sites 2-18'!$A$2:$P$98,3,FALSE))</f>
        <v/>
      </c>
      <c r="U691" s="17" t="str">
        <f>IF(ISERROR(VLOOKUP(B:B,'Shared Sites 2-18'!$A$2:$P$98,4,FALSE)),"",VLOOKUP(B:B,'Shared Sites 2-18'!$A$2:$P$98,4,FALSE))</f>
        <v/>
      </c>
      <c r="V691" s="17" t="str">
        <f>IF(ISERROR(VLOOKUP(B:B,'Shared Sites 2-18'!$A$2:$P$98,5,FALSE)),"",VLOOKUP(B:B,'Shared Sites 2-18'!$A$2:$P$98,5,FALSE))</f>
        <v/>
      </c>
      <c r="W691" s="17" t="str">
        <f>IF(ISERROR(VLOOKUP(B:B,'Shared Sites 2-18'!$A$2:$P$98,15,FALSE)),"",VLOOKUP(B:B,'Shared Sites 2-18'!$A$2:$P$98,15,FALSE))</f>
        <v/>
      </c>
      <c r="Y691" s="17" t="str">
        <f t="shared" si="23"/>
        <v>12068</v>
      </c>
      <c r="Z691" s="17">
        <v>12068</v>
      </c>
      <c r="AA691" s="402"/>
      <c r="AB691" s="420"/>
    </row>
    <row r="692" spans="1:29" ht="14.65" customHeight="1" x14ac:dyDescent="0.25">
      <c r="A692" s="16">
        <v>8750</v>
      </c>
      <c r="B692" s="16" t="s">
        <v>1161</v>
      </c>
      <c r="C692" s="16" t="s">
        <v>1162</v>
      </c>
      <c r="D692" s="16" t="s">
        <v>836</v>
      </c>
      <c r="E692" s="16" t="s">
        <v>50</v>
      </c>
      <c r="F692" s="17" t="s">
        <v>46</v>
      </c>
      <c r="G692" s="17" t="s">
        <v>46</v>
      </c>
      <c r="H692" s="17" t="s">
        <v>6</v>
      </c>
      <c r="I692" s="17" t="s">
        <v>6</v>
      </c>
      <c r="J692" s="17">
        <v>0</v>
      </c>
      <c r="K692" s="17">
        <v>0</v>
      </c>
      <c r="L692" s="17">
        <v>126</v>
      </c>
      <c r="M692" s="17">
        <v>0</v>
      </c>
      <c r="N692" s="17">
        <v>0</v>
      </c>
      <c r="O692" s="17">
        <v>0</v>
      </c>
      <c r="P692" s="23">
        <v>2189</v>
      </c>
      <c r="Q692" s="23">
        <v>2315</v>
      </c>
      <c r="R692" s="23">
        <v>2315</v>
      </c>
      <c r="S692" s="17" t="s">
        <v>21</v>
      </c>
      <c r="T692" s="17" t="str">
        <f>IF(ISERROR(VLOOKUP(B:B,'Shared Sites 2-18'!$A$2:$P$98,3,FALSE)),"",VLOOKUP(B:B,'Shared Sites 2-18'!$A$2:$P$98,3,FALSE))</f>
        <v/>
      </c>
      <c r="U692" s="17" t="str">
        <f>IF(ISERROR(VLOOKUP(B:B,'Shared Sites 2-18'!$A$2:$P$98,4,FALSE)),"",VLOOKUP(B:B,'Shared Sites 2-18'!$A$2:$P$98,4,FALSE))</f>
        <v/>
      </c>
      <c r="V692" s="17" t="str">
        <f>IF(ISERROR(VLOOKUP(B:B,'Shared Sites 2-18'!$A$2:$P$98,5,FALSE)),"",VLOOKUP(B:B,'Shared Sites 2-18'!$A$2:$P$98,5,FALSE))</f>
        <v/>
      </c>
      <c r="W692" s="17" t="str">
        <f>IF(ISERROR(VLOOKUP(B:B,'Shared Sites 2-18'!$A$2:$P$98,15,FALSE)),"",VLOOKUP(B:B,'Shared Sites 2-18'!$A$2:$P$98,15,FALSE))</f>
        <v/>
      </c>
      <c r="Y692" s="17" t="str">
        <f t="shared" si="23"/>
        <v>12068</v>
      </c>
      <c r="Z692" s="17">
        <v>12068</v>
      </c>
      <c r="AA692" s="402"/>
      <c r="AB692" s="420"/>
    </row>
    <row r="693" spans="1:29" ht="14.65" customHeight="1" x14ac:dyDescent="0.25">
      <c r="A693" s="16">
        <v>8754</v>
      </c>
      <c r="B693" s="16" t="s">
        <v>1163</v>
      </c>
      <c r="C693" s="16" t="s">
        <v>1684</v>
      </c>
      <c r="D693" s="16" t="s">
        <v>827</v>
      </c>
      <c r="E693" s="16" t="s">
        <v>105</v>
      </c>
      <c r="F693" s="17" t="s">
        <v>46</v>
      </c>
      <c r="G693" s="17" t="s">
        <v>46</v>
      </c>
      <c r="H693" s="17" t="s">
        <v>52</v>
      </c>
      <c r="I693" s="17" t="s">
        <v>52</v>
      </c>
      <c r="J693" s="17">
        <v>0</v>
      </c>
      <c r="K693" s="17">
        <v>0</v>
      </c>
      <c r="L693" s="17">
        <v>1</v>
      </c>
      <c r="M693" s="17">
        <v>0</v>
      </c>
      <c r="N693" s="17">
        <v>0</v>
      </c>
      <c r="O693" s="17">
        <v>0</v>
      </c>
      <c r="P693" s="23">
        <v>1869</v>
      </c>
      <c r="Q693" s="23">
        <v>1870</v>
      </c>
      <c r="R693" s="23">
        <v>1870</v>
      </c>
      <c r="S693" s="17" t="s">
        <v>21</v>
      </c>
      <c r="T693" s="17" t="str">
        <f>IF(ISERROR(VLOOKUP(B:B,'Shared Sites 2-18'!$A$2:$P$98,3,FALSE)),"",VLOOKUP(B:B,'Shared Sites 2-18'!$A$2:$P$98,3,FALSE))</f>
        <v/>
      </c>
      <c r="U693" s="17" t="str">
        <f>IF(ISERROR(VLOOKUP(B:B,'Shared Sites 2-18'!$A$2:$P$98,4,FALSE)),"",VLOOKUP(B:B,'Shared Sites 2-18'!$A$2:$P$98,4,FALSE))</f>
        <v/>
      </c>
      <c r="V693" s="17" t="str">
        <f>IF(ISERROR(VLOOKUP(B:B,'Shared Sites 2-18'!$A$2:$P$98,5,FALSE)),"",VLOOKUP(B:B,'Shared Sites 2-18'!$A$2:$P$98,5,FALSE))</f>
        <v/>
      </c>
      <c r="W693" s="17" t="str">
        <f>IF(ISERROR(VLOOKUP(B:B,'Shared Sites 2-18'!$A$2:$P$98,15,FALSE)),"",VLOOKUP(B:B,'Shared Sites 2-18'!$A$2:$P$98,15,FALSE))</f>
        <v/>
      </c>
      <c r="Y693" s="17" t="str">
        <f t="shared" si="23"/>
        <v>12068</v>
      </c>
      <c r="Z693" s="17">
        <v>12068</v>
      </c>
      <c r="AA693" s="402"/>
      <c r="AB693" s="420"/>
    </row>
    <row r="694" spans="1:29" ht="14.65" customHeight="1" x14ac:dyDescent="0.25">
      <c r="A694" s="16">
        <v>8760</v>
      </c>
      <c r="B694" s="16" t="s">
        <v>1164</v>
      </c>
      <c r="C694" s="16" t="s">
        <v>1165</v>
      </c>
      <c r="D694" s="16" t="s">
        <v>836</v>
      </c>
      <c r="E694" s="16" t="s">
        <v>50</v>
      </c>
      <c r="F694" s="17" t="s">
        <v>46</v>
      </c>
      <c r="G694" s="17" t="s">
        <v>46</v>
      </c>
      <c r="H694" s="17" t="s">
        <v>51</v>
      </c>
      <c r="I694" s="17" t="s">
        <v>51</v>
      </c>
      <c r="J694" s="17">
        <v>0</v>
      </c>
      <c r="K694" s="17">
        <v>0</v>
      </c>
      <c r="L694" s="17">
        <v>0</v>
      </c>
      <c r="M694" s="17">
        <v>0</v>
      </c>
      <c r="N694" s="17">
        <v>0</v>
      </c>
      <c r="O694" s="17">
        <v>0</v>
      </c>
      <c r="P694" s="23">
        <v>398</v>
      </c>
      <c r="Q694" s="23">
        <v>398</v>
      </c>
      <c r="R694" s="23">
        <v>398</v>
      </c>
      <c r="S694" s="17" t="s">
        <v>21</v>
      </c>
      <c r="T694" s="17" t="str">
        <f>IF(ISERROR(VLOOKUP(B:B,'Shared Sites 2-18'!$A$2:$P$98,3,FALSE)),"",VLOOKUP(B:B,'Shared Sites 2-18'!$A$2:$P$98,3,FALSE))</f>
        <v/>
      </c>
      <c r="U694" s="17" t="str">
        <f>IF(ISERROR(VLOOKUP(B:B,'Shared Sites 2-18'!$A$2:$P$98,4,FALSE)),"",VLOOKUP(B:B,'Shared Sites 2-18'!$A$2:$P$98,4,FALSE))</f>
        <v/>
      </c>
      <c r="V694" s="17" t="str">
        <f>IF(ISERROR(VLOOKUP(B:B,'Shared Sites 2-18'!$A$2:$P$98,5,FALSE)),"",VLOOKUP(B:B,'Shared Sites 2-18'!$A$2:$P$98,5,FALSE))</f>
        <v/>
      </c>
      <c r="W694" s="17" t="str">
        <f>IF(ISERROR(VLOOKUP(B:B,'Shared Sites 2-18'!$A$2:$P$98,15,FALSE)),"",VLOOKUP(B:B,'Shared Sites 2-18'!$A$2:$P$98,15,FALSE))</f>
        <v/>
      </c>
      <c r="Y694" s="17" t="str">
        <f t="shared" si="23"/>
        <v>12068</v>
      </c>
      <c r="Z694" s="17">
        <v>12068</v>
      </c>
      <c r="AA694" s="402"/>
      <c r="AB694" s="420"/>
    </row>
    <row r="695" spans="1:29" ht="14.65" customHeight="1" x14ac:dyDescent="0.25">
      <c r="A695" s="16">
        <v>8768</v>
      </c>
      <c r="B695" s="16" t="s">
        <v>1166</v>
      </c>
      <c r="C695" s="16" t="s">
        <v>1167</v>
      </c>
      <c r="D695" s="16" t="s">
        <v>836</v>
      </c>
      <c r="E695" s="16" t="s">
        <v>50</v>
      </c>
      <c r="F695" s="17" t="s">
        <v>46</v>
      </c>
      <c r="G695" s="17" t="s">
        <v>46</v>
      </c>
      <c r="H695" s="17" t="s">
        <v>47</v>
      </c>
      <c r="I695" s="17" t="s">
        <v>47</v>
      </c>
      <c r="J695" s="17">
        <v>0</v>
      </c>
      <c r="K695" s="17">
        <v>0</v>
      </c>
      <c r="L695" s="17">
        <v>189</v>
      </c>
      <c r="M695" s="17">
        <v>0</v>
      </c>
      <c r="N695" s="17">
        <v>0</v>
      </c>
      <c r="O695" s="17">
        <v>0</v>
      </c>
      <c r="P695" s="23">
        <v>1944</v>
      </c>
      <c r="Q695" s="23">
        <v>2133</v>
      </c>
      <c r="R695" s="23">
        <v>2133</v>
      </c>
      <c r="S695" s="17" t="s">
        <v>21</v>
      </c>
      <c r="T695" s="17" t="str">
        <f>IF(ISERROR(VLOOKUP(B:B,'Shared Sites 2-18'!$A$2:$P$98,3,FALSE)),"",VLOOKUP(B:B,'Shared Sites 2-18'!$A$2:$P$98,3,FALSE))</f>
        <v/>
      </c>
      <c r="U695" s="17" t="str">
        <f>IF(ISERROR(VLOOKUP(B:B,'Shared Sites 2-18'!$A$2:$P$98,4,FALSE)),"",VLOOKUP(B:B,'Shared Sites 2-18'!$A$2:$P$98,4,FALSE))</f>
        <v/>
      </c>
      <c r="V695" s="17" t="str">
        <f>IF(ISERROR(VLOOKUP(B:B,'Shared Sites 2-18'!$A$2:$P$98,5,FALSE)),"",VLOOKUP(B:B,'Shared Sites 2-18'!$A$2:$P$98,5,FALSE))</f>
        <v/>
      </c>
      <c r="W695" s="17" t="str">
        <f>IF(ISERROR(VLOOKUP(B:B,'Shared Sites 2-18'!$A$2:$P$98,15,FALSE)),"",VLOOKUP(B:B,'Shared Sites 2-18'!$A$2:$P$98,15,FALSE))</f>
        <v/>
      </c>
      <c r="Y695" s="17" t="str">
        <f t="shared" si="23"/>
        <v>12068</v>
      </c>
      <c r="Z695" s="17">
        <v>12068</v>
      </c>
      <c r="AA695" s="402"/>
      <c r="AB695" s="420"/>
    </row>
    <row r="696" spans="1:29" ht="14.65" customHeight="1" x14ac:dyDescent="0.25">
      <c r="A696" s="420">
        <v>8774</v>
      </c>
      <c r="B696" s="420" t="s">
        <v>1192</v>
      </c>
      <c r="C696" s="420" t="s">
        <v>1193</v>
      </c>
      <c r="D696" s="420" t="s">
        <v>836</v>
      </c>
      <c r="E696" s="420" t="s">
        <v>50</v>
      </c>
      <c r="F696" s="399" t="s">
        <v>46</v>
      </c>
      <c r="G696" s="399" t="s">
        <v>46</v>
      </c>
      <c r="H696" s="399" t="s">
        <v>6</v>
      </c>
      <c r="I696" s="399" t="s">
        <v>6</v>
      </c>
      <c r="J696" s="399">
        <v>0</v>
      </c>
      <c r="K696" s="399">
        <v>0</v>
      </c>
      <c r="L696" s="399">
        <v>1</v>
      </c>
      <c r="M696" s="399">
        <v>0</v>
      </c>
      <c r="N696" s="399">
        <v>0</v>
      </c>
      <c r="O696" s="399">
        <v>0</v>
      </c>
      <c r="P696" s="421">
        <v>307</v>
      </c>
      <c r="Q696" s="421">
        <v>308</v>
      </c>
      <c r="R696" s="421">
        <v>308</v>
      </c>
      <c r="S696" s="399" t="s">
        <v>21</v>
      </c>
      <c r="T696" s="399">
        <f>IF(ISERROR(VLOOKUP(B:B,'Shared Sites 2-18'!$A$2:$P$98,3,FALSE)),"",VLOOKUP(B:B,'Shared Sites 2-18'!$A$2:$P$98,3,FALSE))</f>
        <v>22</v>
      </c>
      <c r="U696" s="399" t="str">
        <f>IF(ISERROR(VLOOKUP(B:B,'Shared Sites 2-18'!$A$2:$P$98,4,FALSE)),"",VLOOKUP(B:B,'Shared Sites 2-18'!$A$2:$P$98,4,FALSE))</f>
        <v>1774139</v>
      </c>
      <c r="V696" s="399" t="str">
        <f>IF(ISERROR(VLOOKUP(B:B,'Shared Sites 2-18'!$A$2:$P$98,5,FALSE)),"",VLOOKUP(B:B,'Shared Sites 2-18'!$A$2:$P$98,5,FALSE))</f>
        <v>Contreras LC Campus</v>
      </c>
      <c r="W696" s="399">
        <f>IF(ISERROR(VLOOKUP(B:B,'Shared Sites 2-18'!$A$2:$P$98,15,FALSE)),"",VLOOKUP(B:B,'Shared Sites 2-18'!$A$2:$P$98,15,FALSE))</f>
        <v>0.2016</v>
      </c>
      <c r="X696" s="399">
        <v>12068</v>
      </c>
      <c r="Y696" s="399">
        <f>ROUND(W696*X696,0)</f>
        <v>2433</v>
      </c>
      <c r="Z696" s="399">
        <v>2433</v>
      </c>
      <c r="AA696" s="402"/>
      <c r="AB696" s="420"/>
      <c r="AC696" s="420"/>
    </row>
    <row r="697" spans="1:29" ht="14.65" customHeight="1" x14ac:dyDescent="0.25">
      <c r="A697" s="16">
        <v>8779</v>
      </c>
      <c r="B697" s="16" t="s">
        <v>834</v>
      </c>
      <c r="C697" s="16" t="s">
        <v>835</v>
      </c>
      <c r="D697" s="16" t="s">
        <v>836</v>
      </c>
      <c r="E697" s="16" t="s">
        <v>50</v>
      </c>
      <c r="F697" s="17" t="s">
        <v>46</v>
      </c>
      <c r="G697" s="17" t="s">
        <v>46</v>
      </c>
      <c r="H697" s="17" t="s">
        <v>48</v>
      </c>
      <c r="I697" s="17" t="s">
        <v>48</v>
      </c>
      <c r="J697" s="17">
        <v>0</v>
      </c>
      <c r="K697" s="17">
        <v>0</v>
      </c>
      <c r="L697" s="17">
        <v>99</v>
      </c>
      <c r="M697" s="17">
        <v>0</v>
      </c>
      <c r="N697" s="17">
        <v>0</v>
      </c>
      <c r="O697" s="17">
        <v>0</v>
      </c>
      <c r="P697" s="23">
        <v>1922</v>
      </c>
      <c r="Q697" s="23">
        <v>2021</v>
      </c>
      <c r="R697" s="23">
        <v>2021</v>
      </c>
      <c r="S697" s="17" t="s">
        <v>21</v>
      </c>
      <c r="T697" s="17">
        <f>IF(ISERROR(VLOOKUP(B:B,'Shared Sites 2-18'!$A$2:$P$98,3,FALSE)),"",VLOOKUP(B:B,'Shared Sites 2-18'!$A$2:$P$98,3,FALSE))</f>
        <v>7</v>
      </c>
      <c r="U697" s="17" t="str">
        <f>IF(ISERROR(VLOOKUP(B:B,'Shared Sites 2-18'!$A$2:$P$98,4,FALSE)),"",VLOOKUP(B:B,'Shared Sites 2-18'!$A$2:$P$98,4,FALSE))</f>
        <v>1764339</v>
      </c>
      <c r="V697" s="17" t="str">
        <f>IF(ISERROR(VLOOKUP(B:B,'Shared Sites 2-18'!$A$2:$P$98,5,FALSE)),"",VLOOKUP(B:B,'Shared Sites 2-18'!$A$2:$P$98,5,FALSE))</f>
        <v>Narbonne SH Campus</v>
      </c>
      <c r="W697" s="17">
        <f>IF(ISERROR(VLOOKUP(B:B,'Shared Sites 2-18'!$A$2:$P$98,15,FALSE)),"",VLOOKUP(B:B,'Shared Sites 2-18'!$A$2:$P$98,15,FALSE))</f>
        <v>0.82289999999999996</v>
      </c>
      <c r="X697" s="17">
        <v>12068</v>
      </c>
      <c r="Y697" s="17">
        <f>ROUND(W697*X697,0)</f>
        <v>9931</v>
      </c>
      <c r="Z697" s="17">
        <v>9931</v>
      </c>
      <c r="AA697" s="402"/>
      <c r="AB697" s="420"/>
    </row>
    <row r="698" spans="1:29" ht="14.65" customHeight="1" x14ac:dyDescent="0.25">
      <c r="A698" s="16">
        <v>8786</v>
      </c>
      <c r="B698" s="16" t="s">
        <v>1172</v>
      </c>
      <c r="C698" s="16" t="s">
        <v>1685</v>
      </c>
      <c r="D698" s="16" t="s">
        <v>836</v>
      </c>
      <c r="E698" s="16" t="s">
        <v>50</v>
      </c>
      <c r="F698" s="17" t="s">
        <v>46</v>
      </c>
      <c r="G698" s="17" t="s">
        <v>46</v>
      </c>
      <c r="H698" s="17" t="s">
        <v>49</v>
      </c>
      <c r="I698" s="17" t="s">
        <v>49</v>
      </c>
      <c r="J698" s="17">
        <v>0</v>
      </c>
      <c r="K698" s="17">
        <v>0</v>
      </c>
      <c r="L698" s="17">
        <v>108</v>
      </c>
      <c r="M698" s="17">
        <v>0</v>
      </c>
      <c r="N698" s="17">
        <v>0</v>
      </c>
      <c r="O698" s="17">
        <v>0</v>
      </c>
      <c r="P698" s="23">
        <v>2278</v>
      </c>
      <c r="Q698" s="23">
        <v>2386</v>
      </c>
      <c r="R698" s="23">
        <v>2386</v>
      </c>
      <c r="S698" s="17" t="s">
        <v>21</v>
      </c>
      <c r="T698" s="17" t="str">
        <f>IF(ISERROR(VLOOKUP(B:B,'Shared Sites 2-18'!$A$2:$P$98,3,FALSE)),"",VLOOKUP(B:B,'Shared Sites 2-18'!$A$2:$P$98,3,FALSE))</f>
        <v/>
      </c>
      <c r="U698" s="17" t="str">
        <f>IF(ISERROR(VLOOKUP(B:B,'Shared Sites 2-18'!$A$2:$P$98,4,FALSE)),"",VLOOKUP(B:B,'Shared Sites 2-18'!$A$2:$P$98,4,FALSE))</f>
        <v/>
      </c>
      <c r="V698" s="17" t="str">
        <f>IF(ISERROR(VLOOKUP(B:B,'Shared Sites 2-18'!$A$2:$P$98,5,FALSE)),"",VLOOKUP(B:B,'Shared Sites 2-18'!$A$2:$P$98,5,FALSE))</f>
        <v/>
      </c>
      <c r="W698" s="17" t="str">
        <f>IF(ISERROR(VLOOKUP(B:B,'Shared Sites 2-18'!$A$2:$P$98,15,FALSE)),"",VLOOKUP(B:B,'Shared Sites 2-18'!$A$2:$P$98,15,FALSE))</f>
        <v/>
      </c>
      <c r="Y698" s="17" t="str">
        <f>IF(S698="Elem","6034",IF(S698="Middle","9654",IF(S698="Senior","12068","")))</f>
        <v>12068</v>
      </c>
      <c r="Z698" s="17">
        <v>12068</v>
      </c>
      <c r="AA698" s="402"/>
      <c r="AB698" s="420"/>
    </row>
    <row r="699" spans="1:29" ht="14.65" customHeight="1" x14ac:dyDescent="0.25">
      <c r="A699" s="16">
        <v>8814</v>
      </c>
      <c r="B699" s="16" t="s">
        <v>1173</v>
      </c>
      <c r="C699" s="16" t="s">
        <v>1174</v>
      </c>
      <c r="D699" s="16" t="s">
        <v>836</v>
      </c>
      <c r="E699" s="16" t="s">
        <v>50</v>
      </c>
      <c r="F699" s="17" t="s">
        <v>46</v>
      </c>
      <c r="G699" s="17" t="s">
        <v>46</v>
      </c>
      <c r="H699" s="17" t="s">
        <v>47</v>
      </c>
      <c r="I699" s="17" t="s">
        <v>47</v>
      </c>
      <c r="J699" s="17">
        <v>0</v>
      </c>
      <c r="K699" s="17">
        <v>0</v>
      </c>
      <c r="L699" s="17">
        <v>199</v>
      </c>
      <c r="M699" s="17">
        <v>0</v>
      </c>
      <c r="N699" s="17">
        <v>0</v>
      </c>
      <c r="O699" s="17">
        <v>0</v>
      </c>
      <c r="P699" s="23">
        <v>1280</v>
      </c>
      <c r="Q699" s="23">
        <v>1479</v>
      </c>
      <c r="R699" s="23">
        <v>1479</v>
      </c>
      <c r="S699" s="17" t="s">
        <v>21</v>
      </c>
      <c r="T699" s="17" t="str">
        <f>IF(ISERROR(VLOOKUP(B:B,'Shared Sites 2-18'!$A$2:$P$98,3,FALSE)),"",VLOOKUP(B:B,'Shared Sites 2-18'!$A$2:$P$98,3,FALSE))</f>
        <v/>
      </c>
      <c r="U699" s="17" t="str">
        <f>IF(ISERROR(VLOOKUP(B:B,'Shared Sites 2-18'!$A$2:$P$98,4,FALSE)),"",VLOOKUP(B:B,'Shared Sites 2-18'!$A$2:$P$98,4,FALSE))</f>
        <v/>
      </c>
      <c r="V699" s="17" t="str">
        <f>IF(ISERROR(VLOOKUP(B:B,'Shared Sites 2-18'!$A$2:$P$98,5,FALSE)),"",VLOOKUP(B:B,'Shared Sites 2-18'!$A$2:$P$98,5,FALSE))</f>
        <v/>
      </c>
      <c r="W699" s="17" t="str">
        <f>IF(ISERROR(VLOOKUP(B:B,'Shared Sites 2-18'!$A$2:$P$98,15,FALSE)),"",VLOOKUP(B:B,'Shared Sites 2-18'!$A$2:$P$98,15,FALSE))</f>
        <v/>
      </c>
      <c r="Y699" s="17" t="str">
        <f>IF(S699="Elem","6034",IF(S699="Middle","9654",IF(S699="Senior","12068","")))</f>
        <v>12068</v>
      </c>
      <c r="Z699" s="17">
        <v>12068</v>
      </c>
      <c r="AA699" s="402"/>
      <c r="AB699" s="420"/>
    </row>
    <row r="700" spans="1:29" ht="14.65" customHeight="1" x14ac:dyDescent="0.25">
      <c r="A700" s="420">
        <v>8838</v>
      </c>
      <c r="B700" s="420" t="s">
        <v>844</v>
      </c>
      <c r="C700" s="420" t="s">
        <v>1686</v>
      </c>
      <c r="D700" s="420" t="s">
        <v>836</v>
      </c>
      <c r="E700" s="420" t="s">
        <v>50</v>
      </c>
      <c r="F700" s="399" t="s">
        <v>46</v>
      </c>
      <c r="G700" s="399" t="s">
        <v>46</v>
      </c>
      <c r="H700" s="399" t="s">
        <v>48</v>
      </c>
      <c r="I700" s="399" t="s">
        <v>48</v>
      </c>
      <c r="J700" s="399">
        <v>0</v>
      </c>
      <c r="K700" s="399">
        <v>0</v>
      </c>
      <c r="L700" s="399">
        <v>22</v>
      </c>
      <c r="M700" s="399">
        <v>0</v>
      </c>
      <c r="N700" s="399">
        <v>0</v>
      </c>
      <c r="O700" s="399">
        <v>0</v>
      </c>
      <c r="P700" s="421">
        <v>413</v>
      </c>
      <c r="Q700" s="421">
        <v>435</v>
      </c>
      <c r="R700" s="421">
        <v>435</v>
      </c>
      <c r="S700" s="399" t="s">
        <v>21</v>
      </c>
      <c r="T700" s="399">
        <f>IF(ISERROR(VLOOKUP(B:B,'Shared Sites 2-18'!$A$2:$P$98,3,FALSE)),"",VLOOKUP(B:B,'Shared Sites 2-18'!$A$2:$P$98,3,FALSE))</f>
        <v>7</v>
      </c>
      <c r="U700" s="399" t="str">
        <f>IF(ISERROR(VLOOKUP(B:B,'Shared Sites 2-18'!$A$2:$P$98,4,FALSE)),"",VLOOKUP(B:B,'Shared Sites 2-18'!$A$2:$P$98,4,FALSE))</f>
        <v>1764339</v>
      </c>
      <c r="V700" s="399" t="str">
        <f>IF(ISERROR(VLOOKUP(B:B,'Shared Sites 2-18'!$A$2:$P$98,5,FALSE)),"",VLOOKUP(B:B,'Shared Sites 2-18'!$A$2:$P$98,5,FALSE))</f>
        <v>Narbonne SH Campus</v>
      </c>
      <c r="W700" s="399">
        <f>IF(ISERROR(VLOOKUP(B:B,'Shared Sites 2-18'!$A$2:$P$98,15,FALSE)),"",VLOOKUP(B:B,'Shared Sites 2-18'!$A$2:$P$98,15,FALSE))</f>
        <v>0.17710000000000001</v>
      </c>
      <c r="X700" s="399">
        <v>12068</v>
      </c>
      <c r="Y700" s="399">
        <f>ROUND(W700*X700,0)</f>
        <v>2137</v>
      </c>
      <c r="Z700" s="399">
        <v>2137</v>
      </c>
      <c r="AA700" s="402"/>
      <c r="AB700" s="420"/>
      <c r="AC700" s="420"/>
    </row>
    <row r="701" spans="1:29" ht="14.65" customHeight="1" x14ac:dyDescent="0.25">
      <c r="A701" s="16">
        <v>8842</v>
      </c>
      <c r="B701" s="16" t="s">
        <v>1177</v>
      </c>
      <c r="C701" s="16" t="s">
        <v>1178</v>
      </c>
      <c r="D701" s="16" t="s">
        <v>255</v>
      </c>
      <c r="E701" s="16" t="s">
        <v>91</v>
      </c>
      <c r="F701" s="17" t="s">
        <v>46</v>
      </c>
      <c r="G701" s="17" t="s">
        <v>102</v>
      </c>
      <c r="H701" s="17" t="s">
        <v>47</v>
      </c>
      <c r="I701" s="17" t="s">
        <v>47</v>
      </c>
      <c r="J701" s="17">
        <v>0</v>
      </c>
      <c r="K701" s="17">
        <v>1</v>
      </c>
      <c r="L701" s="17">
        <v>0</v>
      </c>
      <c r="M701" s="17">
        <v>0</v>
      </c>
      <c r="N701" s="17">
        <v>0</v>
      </c>
      <c r="O701" s="17">
        <v>0</v>
      </c>
      <c r="P701" s="23">
        <v>2086</v>
      </c>
      <c r="Q701" s="23">
        <v>2087</v>
      </c>
      <c r="R701" s="23">
        <v>2087</v>
      </c>
      <c r="S701" s="17" t="s">
        <v>21</v>
      </c>
      <c r="T701" s="17" t="str">
        <f>IF(ISERROR(VLOOKUP(B:B,'Shared Sites 2-18'!$A$2:$P$98,3,FALSE)),"",VLOOKUP(B:B,'Shared Sites 2-18'!$A$2:$P$98,3,FALSE))</f>
        <v/>
      </c>
      <c r="U701" s="17" t="str">
        <f>IF(ISERROR(VLOOKUP(B:B,'Shared Sites 2-18'!$A$2:$P$98,4,FALSE)),"",VLOOKUP(B:B,'Shared Sites 2-18'!$A$2:$P$98,4,FALSE))</f>
        <v/>
      </c>
      <c r="V701" s="17" t="str">
        <f>IF(ISERROR(VLOOKUP(B:B,'Shared Sites 2-18'!$A$2:$P$98,5,FALSE)),"",VLOOKUP(B:B,'Shared Sites 2-18'!$A$2:$P$98,5,FALSE))</f>
        <v/>
      </c>
      <c r="W701" s="17" t="str">
        <f>IF(ISERROR(VLOOKUP(B:B,'Shared Sites 2-18'!$A$2:$P$98,15,FALSE)),"",VLOOKUP(B:B,'Shared Sites 2-18'!$A$2:$P$98,15,FALSE))</f>
        <v/>
      </c>
      <c r="Y701" s="17" t="str">
        <f>IF(S701="Elem","6034",IF(S701="Middle","9654",IF(S701="Senior","12068","")))</f>
        <v>12068</v>
      </c>
      <c r="Z701" s="17">
        <v>12068</v>
      </c>
      <c r="AA701" s="402"/>
      <c r="AB701" s="420"/>
    </row>
    <row r="702" spans="1:29" ht="14.65" customHeight="1" x14ac:dyDescent="0.25">
      <c r="A702" s="16">
        <v>8843</v>
      </c>
      <c r="B702" s="16" t="s">
        <v>1179</v>
      </c>
      <c r="C702" s="16" t="s">
        <v>1180</v>
      </c>
      <c r="D702" s="16" t="s">
        <v>836</v>
      </c>
      <c r="E702" s="16" t="s">
        <v>50</v>
      </c>
      <c r="F702" s="17" t="s">
        <v>46</v>
      </c>
      <c r="G702" s="17" t="s">
        <v>46</v>
      </c>
      <c r="H702" s="17" t="s">
        <v>49</v>
      </c>
      <c r="I702" s="17" t="s">
        <v>49</v>
      </c>
      <c r="J702" s="17">
        <v>0</v>
      </c>
      <c r="K702" s="17">
        <v>0</v>
      </c>
      <c r="L702" s="17">
        <v>130</v>
      </c>
      <c r="M702" s="17">
        <v>0</v>
      </c>
      <c r="N702" s="17">
        <v>0</v>
      </c>
      <c r="O702" s="17">
        <v>0</v>
      </c>
      <c r="P702" s="23">
        <v>1849</v>
      </c>
      <c r="Q702" s="23">
        <v>1979</v>
      </c>
      <c r="R702" s="23">
        <v>1979</v>
      </c>
      <c r="S702" s="17" t="s">
        <v>21</v>
      </c>
      <c r="T702" s="17" t="str">
        <f>IF(ISERROR(VLOOKUP(B:B,'Shared Sites 2-18'!$A$2:$P$98,3,FALSE)),"",VLOOKUP(B:B,'Shared Sites 2-18'!$A$2:$P$98,3,FALSE))</f>
        <v/>
      </c>
      <c r="U702" s="17" t="str">
        <f>IF(ISERROR(VLOOKUP(B:B,'Shared Sites 2-18'!$A$2:$P$98,4,FALSE)),"",VLOOKUP(B:B,'Shared Sites 2-18'!$A$2:$P$98,4,FALSE))</f>
        <v/>
      </c>
      <c r="V702" s="17" t="str">
        <f>IF(ISERROR(VLOOKUP(B:B,'Shared Sites 2-18'!$A$2:$P$98,5,FALSE)),"",VLOOKUP(B:B,'Shared Sites 2-18'!$A$2:$P$98,5,FALSE))</f>
        <v/>
      </c>
      <c r="W702" s="17" t="str">
        <f>IF(ISERROR(VLOOKUP(B:B,'Shared Sites 2-18'!$A$2:$P$98,15,FALSE)),"",VLOOKUP(B:B,'Shared Sites 2-18'!$A$2:$P$98,15,FALSE))</f>
        <v/>
      </c>
      <c r="Y702" s="17" t="str">
        <f>IF(S702="Elem","6034",IF(S702="Middle","9654",IF(S702="Senior","12068","")))</f>
        <v>12068</v>
      </c>
      <c r="Z702" s="17">
        <v>12068</v>
      </c>
      <c r="AA702" s="402"/>
      <c r="AB702" s="420"/>
    </row>
    <row r="703" spans="1:29" ht="14.65" customHeight="1" x14ac:dyDescent="0.25">
      <c r="A703" s="16">
        <v>8850</v>
      </c>
      <c r="B703" s="16" t="s">
        <v>1181</v>
      </c>
      <c r="C703" s="16" t="s">
        <v>1182</v>
      </c>
      <c r="D703" s="16" t="s">
        <v>836</v>
      </c>
      <c r="E703" s="16" t="s">
        <v>50</v>
      </c>
      <c r="F703" s="17" t="s">
        <v>46</v>
      </c>
      <c r="G703" s="17" t="s">
        <v>46</v>
      </c>
      <c r="H703" s="17" t="s">
        <v>48</v>
      </c>
      <c r="I703" s="17" t="s">
        <v>48</v>
      </c>
      <c r="J703" s="17">
        <v>0</v>
      </c>
      <c r="K703" s="17">
        <v>0</v>
      </c>
      <c r="L703" s="17">
        <v>146</v>
      </c>
      <c r="M703" s="17">
        <v>0</v>
      </c>
      <c r="N703" s="17">
        <v>0</v>
      </c>
      <c r="O703" s="17">
        <v>0</v>
      </c>
      <c r="P703" s="23">
        <v>2237</v>
      </c>
      <c r="Q703" s="23">
        <v>2383</v>
      </c>
      <c r="R703" s="23">
        <v>2383</v>
      </c>
      <c r="S703" s="17" t="s">
        <v>21</v>
      </c>
      <c r="T703" s="17" t="str">
        <f>IF(ISERROR(VLOOKUP(B:B,'Shared Sites 2-18'!$A$2:$P$98,3,FALSE)),"",VLOOKUP(B:B,'Shared Sites 2-18'!$A$2:$P$98,3,FALSE))</f>
        <v/>
      </c>
      <c r="U703" s="17" t="str">
        <f>IF(ISERROR(VLOOKUP(B:B,'Shared Sites 2-18'!$A$2:$P$98,4,FALSE)),"",VLOOKUP(B:B,'Shared Sites 2-18'!$A$2:$P$98,4,FALSE))</f>
        <v/>
      </c>
      <c r="V703" s="17" t="str">
        <f>IF(ISERROR(VLOOKUP(B:B,'Shared Sites 2-18'!$A$2:$P$98,5,FALSE)),"",VLOOKUP(B:B,'Shared Sites 2-18'!$A$2:$P$98,5,FALSE))</f>
        <v/>
      </c>
      <c r="W703" s="17" t="str">
        <f>IF(ISERROR(VLOOKUP(B:B,'Shared Sites 2-18'!$A$2:$P$98,15,FALSE)),"",VLOOKUP(B:B,'Shared Sites 2-18'!$A$2:$P$98,15,FALSE))</f>
        <v/>
      </c>
      <c r="Y703" s="17" t="str">
        <f>IF(S703="Elem","6034",IF(S703="Middle","9654",IF(S703="Senior","12068","")))</f>
        <v>12068</v>
      </c>
      <c r="Z703" s="17">
        <v>12068</v>
      </c>
      <c r="AA703" s="402"/>
      <c r="AB703" s="420"/>
    </row>
    <row r="704" spans="1:29" ht="14.65" customHeight="1" x14ac:dyDescent="0.25">
      <c r="A704" s="16">
        <v>8853</v>
      </c>
      <c r="B704" s="16" t="s">
        <v>1183</v>
      </c>
      <c r="C704" s="16" t="s">
        <v>1687</v>
      </c>
      <c r="D704" s="16" t="s">
        <v>827</v>
      </c>
      <c r="E704" s="16" t="s">
        <v>105</v>
      </c>
      <c r="F704" s="17" t="s">
        <v>46</v>
      </c>
      <c r="G704" s="17" t="s">
        <v>46</v>
      </c>
      <c r="H704" s="17" t="s">
        <v>6</v>
      </c>
      <c r="I704" s="17" t="s">
        <v>6</v>
      </c>
      <c r="J704" s="17">
        <v>0</v>
      </c>
      <c r="K704" s="17">
        <v>0</v>
      </c>
      <c r="L704" s="17">
        <v>1</v>
      </c>
      <c r="M704" s="17">
        <v>0</v>
      </c>
      <c r="N704" s="17">
        <v>0</v>
      </c>
      <c r="O704" s="17">
        <v>0</v>
      </c>
      <c r="P704" s="23">
        <v>834</v>
      </c>
      <c r="Q704" s="23">
        <v>835</v>
      </c>
      <c r="R704" s="23">
        <v>835</v>
      </c>
      <c r="S704" s="17" t="s">
        <v>21</v>
      </c>
      <c r="T704" s="17" t="str">
        <f>IF(ISERROR(VLOOKUP(B:B,'Shared Sites 2-18'!$A$2:$P$98,3,FALSE)),"",VLOOKUP(B:B,'Shared Sites 2-18'!$A$2:$P$98,3,FALSE))</f>
        <v/>
      </c>
      <c r="U704" s="17" t="str">
        <f>IF(ISERROR(VLOOKUP(B:B,'Shared Sites 2-18'!$A$2:$P$98,4,FALSE)),"",VLOOKUP(B:B,'Shared Sites 2-18'!$A$2:$P$98,4,FALSE))</f>
        <v/>
      </c>
      <c r="V704" s="17" t="str">
        <f>IF(ISERROR(VLOOKUP(B:B,'Shared Sites 2-18'!$A$2:$P$98,5,FALSE)),"",VLOOKUP(B:B,'Shared Sites 2-18'!$A$2:$P$98,5,FALSE))</f>
        <v/>
      </c>
      <c r="W704" s="17" t="str">
        <f>IF(ISERROR(VLOOKUP(B:B,'Shared Sites 2-18'!$A$2:$P$98,15,FALSE)),"",VLOOKUP(B:B,'Shared Sites 2-18'!$A$2:$P$98,15,FALSE))</f>
        <v/>
      </c>
      <c r="Y704" s="17" t="str">
        <f>IF(S704="Elem","6034",IF(S704="Middle","9654",IF(S704="Senior","12068","")))</f>
        <v>12068</v>
      </c>
      <c r="Z704" s="17">
        <v>12068</v>
      </c>
      <c r="AA704" s="402"/>
      <c r="AB704" s="420"/>
    </row>
    <row r="705" spans="1:29" ht="14.65" customHeight="1" x14ac:dyDescent="0.25">
      <c r="A705" s="16">
        <v>8866</v>
      </c>
      <c r="B705" s="16" t="s">
        <v>875</v>
      </c>
      <c r="C705" s="16" t="s">
        <v>876</v>
      </c>
      <c r="D705" s="16" t="s">
        <v>836</v>
      </c>
      <c r="E705" s="16" t="s">
        <v>50</v>
      </c>
      <c r="F705" s="17" t="s">
        <v>46</v>
      </c>
      <c r="G705" s="17" t="s">
        <v>46</v>
      </c>
      <c r="H705" s="17" t="s">
        <v>52</v>
      </c>
      <c r="I705" s="17" t="s">
        <v>52</v>
      </c>
      <c r="J705" s="17">
        <v>0</v>
      </c>
      <c r="K705" s="17">
        <v>0</v>
      </c>
      <c r="L705" s="17">
        <v>7</v>
      </c>
      <c r="M705" s="17">
        <v>0</v>
      </c>
      <c r="N705" s="17">
        <v>0</v>
      </c>
      <c r="O705" s="17">
        <v>0</v>
      </c>
      <c r="P705" s="23">
        <v>695</v>
      </c>
      <c r="Q705" s="23">
        <v>702</v>
      </c>
      <c r="R705" s="23">
        <v>702</v>
      </c>
      <c r="S705" s="17" t="s">
        <v>21</v>
      </c>
      <c r="T705" s="17">
        <f>IF(ISERROR(VLOOKUP(B:B,'Shared Sites 2-18'!$A$2:$P$98,3,FALSE)),"",VLOOKUP(B:B,'Shared Sites 2-18'!$A$2:$P$98,3,FALSE))</f>
        <v>12</v>
      </c>
      <c r="U705" s="17" t="str">
        <f>IF(ISERROR(VLOOKUP(B:B,'Shared Sites 2-18'!$A$2:$P$98,4,FALSE)),"",VLOOKUP(B:B,'Shared Sites 2-18'!$A$2:$P$98,4,FALSE))</f>
        <v>1767839</v>
      </c>
      <c r="V705" s="17" t="str">
        <f>IF(ISERROR(VLOOKUP(B:B,'Shared Sites 2-18'!$A$2:$P$98,5,FALSE)),"",VLOOKUP(B:B,'Shared Sites 2-18'!$A$2:$P$98,5,FALSE))</f>
        <v>L Marquez HS Campus</v>
      </c>
      <c r="W705" s="17">
        <f>IF(ISERROR(VLOOKUP(B:B,'Shared Sites 2-18'!$A$2:$P$98,15,FALSE)),"",VLOOKUP(B:B,'Shared Sites 2-18'!$A$2:$P$98,15,FALSE))</f>
        <v>0.35709999999999997</v>
      </c>
      <c r="X705" s="17">
        <v>12068</v>
      </c>
      <c r="Y705" s="17">
        <f>ROUND(W705*X705,0)</f>
        <v>4309</v>
      </c>
      <c r="Z705" s="17">
        <v>4309</v>
      </c>
      <c r="AA705" s="402"/>
      <c r="AB705" s="420"/>
    </row>
    <row r="706" spans="1:29" ht="14.65" customHeight="1" x14ac:dyDescent="0.25">
      <c r="A706" s="16">
        <v>8867</v>
      </c>
      <c r="B706" s="16" t="s">
        <v>999</v>
      </c>
      <c r="C706" s="16" t="s">
        <v>1000</v>
      </c>
      <c r="D706" s="16" t="s">
        <v>836</v>
      </c>
      <c r="E706" s="16" t="s">
        <v>50</v>
      </c>
      <c r="F706" s="17" t="s">
        <v>46</v>
      </c>
      <c r="G706" s="17" t="s">
        <v>46</v>
      </c>
      <c r="H706" s="17" t="s">
        <v>48</v>
      </c>
      <c r="I706" s="17" t="s">
        <v>48</v>
      </c>
      <c r="J706" s="17">
        <v>0</v>
      </c>
      <c r="K706" s="17">
        <v>0</v>
      </c>
      <c r="L706" s="17">
        <v>1</v>
      </c>
      <c r="M706" s="17">
        <v>0</v>
      </c>
      <c r="N706" s="17">
        <v>0</v>
      </c>
      <c r="O706" s="17">
        <v>0</v>
      </c>
      <c r="P706" s="23">
        <v>502</v>
      </c>
      <c r="Q706" s="23">
        <v>503</v>
      </c>
      <c r="R706" s="23">
        <v>503</v>
      </c>
      <c r="S706" s="17" t="s">
        <v>21</v>
      </c>
      <c r="T706" s="17">
        <f>IF(ISERROR(VLOOKUP(B:B,'Shared Sites 2-18'!$A$2:$P$98,3,FALSE)),"",VLOOKUP(B:B,'Shared Sites 2-18'!$A$2:$P$98,3,FALSE))</f>
        <v>16</v>
      </c>
      <c r="U706" s="17" t="str">
        <f>IF(ISERROR(VLOOKUP(B:B,'Shared Sites 2-18'!$A$2:$P$98,4,FALSE)),"",VLOOKUP(B:B,'Shared Sites 2-18'!$A$2:$P$98,4,FALSE))</f>
        <v>1770539</v>
      </c>
      <c r="V706" s="17" t="str">
        <f>IF(ISERROR(VLOOKUP(B:B,'Shared Sites 2-18'!$A$2:$P$98,5,FALSE)),"",VLOOKUP(B:B,'Shared Sites 2-18'!$A$2:$P$98,5,FALSE))</f>
        <v>Rivera Lrning Cmplx</v>
      </c>
      <c r="W706" s="17">
        <f>IF(ISERROR(VLOOKUP(B:B,'Shared Sites 2-18'!$A$2:$P$98,15,FALSE)),"",VLOOKUP(B:B,'Shared Sites 2-18'!$A$2:$P$98,15,FALSE))</f>
        <v>0.26490000000000002</v>
      </c>
      <c r="X706" s="17">
        <v>12068</v>
      </c>
      <c r="Y706" s="17">
        <f>ROUND(W706*X706,0)</f>
        <v>3197</v>
      </c>
      <c r="Z706" s="17">
        <v>3197</v>
      </c>
      <c r="AA706" s="402"/>
      <c r="AB706" s="420"/>
    </row>
    <row r="707" spans="1:29" ht="14.65" customHeight="1" x14ac:dyDescent="0.25">
      <c r="A707" s="16">
        <v>8868</v>
      </c>
      <c r="B707" s="16" t="s">
        <v>1188</v>
      </c>
      <c r="C707" s="16" t="s">
        <v>1189</v>
      </c>
      <c r="D707" s="16" t="s">
        <v>101</v>
      </c>
      <c r="E707" s="16" t="s">
        <v>50</v>
      </c>
      <c r="F707" s="17" t="s">
        <v>46</v>
      </c>
      <c r="G707" s="17" t="s">
        <v>102</v>
      </c>
      <c r="H707" s="17" t="s">
        <v>48</v>
      </c>
      <c r="I707" s="17" t="s">
        <v>48</v>
      </c>
      <c r="J707" s="17">
        <v>0</v>
      </c>
      <c r="K707" s="17">
        <v>8</v>
      </c>
      <c r="L707" s="17">
        <v>47</v>
      </c>
      <c r="M707" s="17">
        <v>0</v>
      </c>
      <c r="N707" s="17">
        <v>0</v>
      </c>
      <c r="O707" s="17">
        <v>0</v>
      </c>
      <c r="P707" s="23">
        <v>808</v>
      </c>
      <c r="Q707" s="23">
        <v>863</v>
      </c>
      <c r="R707" s="23">
        <v>863</v>
      </c>
      <c r="S707" s="17" t="s">
        <v>21</v>
      </c>
      <c r="T707" s="17" t="str">
        <f>IF(ISERROR(VLOOKUP(B:B,'Shared Sites 2-18'!$A$2:$P$98,3,FALSE)),"",VLOOKUP(B:B,'Shared Sites 2-18'!$A$2:$P$98,3,FALSE))</f>
        <v/>
      </c>
      <c r="U707" s="17" t="str">
        <f>IF(ISERROR(VLOOKUP(B:B,'Shared Sites 2-18'!$A$2:$P$98,4,FALSE)),"",VLOOKUP(B:B,'Shared Sites 2-18'!$A$2:$P$98,4,FALSE))</f>
        <v/>
      </c>
      <c r="V707" s="17" t="str">
        <f>IF(ISERROR(VLOOKUP(B:B,'Shared Sites 2-18'!$A$2:$P$98,5,FALSE)),"",VLOOKUP(B:B,'Shared Sites 2-18'!$A$2:$P$98,5,FALSE))</f>
        <v/>
      </c>
      <c r="W707" s="17" t="str">
        <f>IF(ISERROR(VLOOKUP(B:B,'Shared Sites 2-18'!$A$2:$P$98,15,FALSE)),"",VLOOKUP(B:B,'Shared Sites 2-18'!$A$2:$P$98,15,FALSE))</f>
        <v/>
      </c>
      <c r="Y707" s="17" t="str">
        <f>IF(S707="Elem","6034",IF(S707="Middle","9654",IF(S707="Senior","12068","")))</f>
        <v>12068</v>
      </c>
      <c r="Z707" s="17">
        <v>12068</v>
      </c>
      <c r="AA707" s="402"/>
      <c r="AB707" s="420"/>
    </row>
    <row r="708" spans="1:29" ht="14.65" customHeight="1" x14ac:dyDescent="0.25">
      <c r="A708" s="16">
        <v>8871</v>
      </c>
      <c r="B708" s="16" t="s">
        <v>1190</v>
      </c>
      <c r="C708" s="16" t="s">
        <v>1191</v>
      </c>
      <c r="D708" s="16" t="s">
        <v>836</v>
      </c>
      <c r="E708" s="16" t="s">
        <v>50</v>
      </c>
      <c r="F708" s="17" t="s">
        <v>46</v>
      </c>
      <c r="G708" s="17" t="s">
        <v>46</v>
      </c>
      <c r="H708" s="17" t="s">
        <v>52</v>
      </c>
      <c r="I708" s="17" t="s">
        <v>52</v>
      </c>
      <c r="J708" s="17">
        <v>0</v>
      </c>
      <c r="K708" s="17">
        <v>0</v>
      </c>
      <c r="L708" s="17">
        <v>161</v>
      </c>
      <c r="M708" s="17">
        <v>0</v>
      </c>
      <c r="N708" s="17">
        <v>0</v>
      </c>
      <c r="O708" s="17">
        <v>0</v>
      </c>
      <c r="P708" s="23">
        <v>2355</v>
      </c>
      <c r="Q708" s="23">
        <v>2516</v>
      </c>
      <c r="R708" s="23">
        <v>2516</v>
      </c>
      <c r="S708" s="17" t="s">
        <v>21</v>
      </c>
      <c r="T708" s="17" t="str">
        <f>IF(ISERROR(VLOOKUP(B:B,'Shared Sites 2-18'!$A$2:$P$98,3,FALSE)),"",VLOOKUP(B:B,'Shared Sites 2-18'!$A$2:$P$98,3,FALSE))</f>
        <v/>
      </c>
      <c r="U708" s="17" t="str">
        <f>IF(ISERROR(VLOOKUP(B:B,'Shared Sites 2-18'!$A$2:$P$98,4,FALSE)),"",VLOOKUP(B:B,'Shared Sites 2-18'!$A$2:$P$98,4,FALSE))</f>
        <v/>
      </c>
      <c r="V708" s="17" t="str">
        <f>IF(ISERROR(VLOOKUP(B:B,'Shared Sites 2-18'!$A$2:$P$98,5,FALSE)),"",VLOOKUP(B:B,'Shared Sites 2-18'!$A$2:$P$98,5,FALSE))</f>
        <v/>
      </c>
      <c r="W708" s="17" t="str">
        <f>IF(ISERROR(VLOOKUP(B:B,'Shared Sites 2-18'!$A$2:$P$98,15,FALSE)),"",VLOOKUP(B:B,'Shared Sites 2-18'!$A$2:$P$98,15,FALSE))</f>
        <v/>
      </c>
      <c r="Y708" s="17" t="str">
        <f>IF(S708="Elem","6034",IF(S708="Middle","9654",IF(S708="Senior","12068","")))</f>
        <v>12068</v>
      </c>
      <c r="Z708" s="17">
        <v>12068</v>
      </c>
      <c r="AA708" s="402"/>
      <c r="AB708" s="420"/>
    </row>
    <row r="709" spans="1:29" ht="14.65" customHeight="1" x14ac:dyDescent="0.25">
      <c r="A709" s="16">
        <v>8878</v>
      </c>
      <c r="B709" s="16" t="s">
        <v>847</v>
      </c>
      <c r="C709" s="16" t="s">
        <v>848</v>
      </c>
      <c r="D709" s="16" t="s">
        <v>836</v>
      </c>
      <c r="E709" s="16" t="s">
        <v>50</v>
      </c>
      <c r="F709" s="17" t="s">
        <v>102</v>
      </c>
      <c r="G709" s="17" t="s">
        <v>46</v>
      </c>
      <c r="H709" s="17" t="s">
        <v>49</v>
      </c>
      <c r="I709" s="17" t="s">
        <v>49</v>
      </c>
      <c r="J709" s="17">
        <v>0</v>
      </c>
      <c r="K709" s="17">
        <v>0</v>
      </c>
      <c r="L709" s="17">
        <v>109</v>
      </c>
      <c r="M709" s="17">
        <v>0</v>
      </c>
      <c r="N709" s="17">
        <v>0</v>
      </c>
      <c r="O709" s="17">
        <v>0</v>
      </c>
      <c r="P709" s="23">
        <v>1426</v>
      </c>
      <c r="Q709" s="23">
        <v>1535</v>
      </c>
      <c r="R709" s="23">
        <v>1535</v>
      </c>
      <c r="S709" s="17" t="s">
        <v>21</v>
      </c>
      <c r="T709" s="17">
        <f>IF(ISERROR(VLOOKUP(B:B,'Shared Sites 2-18'!$A$2:$P$98,3,FALSE)),"",VLOOKUP(B:B,'Shared Sites 2-18'!$A$2:$P$98,3,FALSE))</f>
        <v>8</v>
      </c>
      <c r="U709" s="17" t="str">
        <f>IF(ISERROR(VLOOKUP(B:B,'Shared Sites 2-18'!$A$2:$P$98,4,FALSE)),"",VLOOKUP(B:B,'Shared Sites 2-18'!$A$2:$P$98,4,FALSE))</f>
        <v>1767039</v>
      </c>
      <c r="V709" s="17" t="str">
        <f>IF(ISERROR(VLOOKUP(B:B,'Shared Sites 2-18'!$A$2:$P$98,5,FALSE)),"",VLOOKUP(B:B,'Shared Sites 2-18'!$A$2:$P$98,5,FALSE))</f>
        <v>Sylmar HS Campus</v>
      </c>
      <c r="W709" s="17">
        <f>IF(ISERROR(VLOOKUP(B:B,'Shared Sites 2-18'!$A$2:$P$98,15,FALSE)),"",VLOOKUP(B:B,'Shared Sites 2-18'!$A$2:$P$98,15,FALSE))</f>
        <v>0.87860000000000005</v>
      </c>
      <c r="X709" s="17">
        <v>12068</v>
      </c>
      <c r="Y709" s="17">
        <f>ROUND(W709*X709,0)</f>
        <v>10603</v>
      </c>
      <c r="Z709" s="17">
        <v>10603</v>
      </c>
      <c r="AA709" s="402"/>
      <c r="AB709" s="420"/>
    </row>
    <row r="710" spans="1:29" ht="14.65" customHeight="1" x14ac:dyDescent="0.25">
      <c r="A710" s="16">
        <v>8880</v>
      </c>
      <c r="B710" s="16" t="s">
        <v>1194</v>
      </c>
      <c r="C710" s="16" t="s">
        <v>1688</v>
      </c>
      <c r="D710" s="16" t="s">
        <v>836</v>
      </c>
      <c r="E710" s="16" t="s">
        <v>80</v>
      </c>
      <c r="F710" s="17" t="s">
        <v>102</v>
      </c>
      <c r="G710" s="17" t="s">
        <v>46</v>
      </c>
      <c r="H710" s="17" t="s">
        <v>47</v>
      </c>
      <c r="I710" s="17" t="s">
        <v>47</v>
      </c>
      <c r="J710" s="17">
        <v>0</v>
      </c>
      <c r="K710" s="17">
        <v>0</v>
      </c>
      <c r="L710" s="17">
        <v>131</v>
      </c>
      <c r="M710" s="17">
        <v>0</v>
      </c>
      <c r="N710" s="17">
        <v>0</v>
      </c>
      <c r="O710" s="17">
        <v>0</v>
      </c>
      <c r="P710" s="23">
        <v>2295</v>
      </c>
      <c r="Q710" s="23">
        <v>2426</v>
      </c>
      <c r="R710" s="23">
        <v>2426</v>
      </c>
      <c r="S710" s="17" t="s">
        <v>21</v>
      </c>
      <c r="T710" s="17" t="str">
        <f>IF(ISERROR(VLOOKUP(B:B,'Shared Sites 2-18'!$A$2:$P$98,3,FALSE)),"",VLOOKUP(B:B,'Shared Sites 2-18'!$A$2:$P$98,3,FALSE))</f>
        <v/>
      </c>
      <c r="U710" s="17" t="str">
        <f>IF(ISERROR(VLOOKUP(B:B,'Shared Sites 2-18'!$A$2:$P$98,4,FALSE)),"",VLOOKUP(B:B,'Shared Sites 2-18'!$A$2:$P$98,4,FALSE))</f>
        <v/>
      </c>
      <c r="V710" s="17" t="str">
        <f>IF(ISERROR(VLOOKUP(B:B,'Shared Sites 2-18'!$A$2:$P$98,5,FALSE)),"",VLOOKUP(B:B,'Shared Sites 2-18'!$A$2:$P$98,5,FALSE))</f>
        <v/>
      </c>
      <c r="W710" s="17" t="str">
        <f>IF(ISERROR(VLOOKUP(B:B,'Shared Sites 2-18'!$A$2:$P$98,15,FALSE)),"",VLOOKUP(B:B,'Shared Sites 2-18'!$A$2:$P$98,15,FALSE))</f>
        <v/>
      </c>
      <c r="Y710" s="17" t="str">
        <f t="shared" ref="Y710:Y715" si="24">IF(S710="Elem","6034",IF(S710="Middle","9654",IF(S710="Senior","12068","")))</f>
        <v>12068</v>
      </c>
      <c r="Z710" s="17">
        <v>12068</v>
      </c>
      <c r="AA710" s="402"/>
      <c r="AB710" s="420"/>
    </row>
    <row r="711" spans="1:29" ht="14.65" customHeight="1" x14ac:dyDescent="0.25">
      <c r="A711" s="16">
        <v>8881</v>
      </c>
      <c r="B711" s="16" t="s">
        <v>1195</v>
      </c>
      <c r="C711" s="16" t="s">
        <v>1196</v>
      </c>
      <c r="D711" s="16" t="s">
        <v>836</v>
      </c>
      <c r="E711" s="16" t="s">
        <v>50</v>
      </c>
      <c r="F711" s="17" t="s">
        <v>46</v>
      </c>
      <c r="G711" s="17" t="s">
        <v>46</v>
      </c>
      <c r="H711" s="17" t="s">
        <v>52</v>
      </c>
      <c r="I711" s="17" t="s">
        <v>52</v>
      </c>
      <c r="J711" s="17">
        <v>0</v>
      </c>
      <c r="K711" s="17">
        <v>0</v>
      </c>
      <c r="L711" s="17">
        <v>130</v>
      </c>
      <c r="M711" s="17">
        <v>0</v>
      </c>
      <c r="N711" s="17">
        <v>0</v>
      </c>
      <c r="O711" s="17">
        <v>0</v>
      </c>
      <c r="P711" s="23">
        <v>1807</v>
      </c>
      <c r="Q711" s="23">
        <v>1937</v>
      </c>
      <c r="R711" s="23">
        <v>1937</v>
      </c>
      <c r="S711" s="17" t="s">
        <v>21</v>
      </c>
      <c r="T711" s="17" t="str">
        <f>IF(ISERROR(VLOOKUP(B:B,'Shared Sites 2-18'!$A$2:$P$98,3,FALSE)),"",VLOOKUP(B:B,'Shared Sites 2-18'!$A$2:$P$98,3,FALSE))</f>
        <v/>
      </c>
      <c r="U711" s="17" t="str">
        <f>IF(ISERROR(VLOOKUP(B:B,'Shared Sites 2-18'!$A$2:$P$98,4,FALSE)),"",VLOOKUP(B:B,'Shared Sites 2-18'!$A$2:$P$98,4,FALSE))</f>
        <v/>
      </c>
      <c r="V711" s="17" t="str">
        <f>IF(ISERROR(VLOOKUP(B:B,'Shared Sites 2-18'!$A$2:$P$98,5,FALSE)),"",VLOOKUP(B:B,'Shared Sites 2-18'!$A$2:$P$98,5,FALSE))</f>
        <v/>
      </c>
      <c r="W711" s="17" t="str">
        <f>IF(ISERROR(VLOOKUP(B:B,'Shared Sites 2-18'!$A$2:$P$98,15,FALSE)),"",VLOOKUP(B:B,'Shared Sites 2-18'!$A$2:$P$98,15,FALSE))</f>
        <v/>
      </c>
      <c r="Y711" s="17" t="str">
        <f t="shared" si="24"/>
        <v>12068</v>
      </c>
      <c r="Z711" s="17">
        <v>12068</v>
      </c>
      <c r="AA711" s="402"/>
      <c r="AB711" s="420"/>
    </row>
    <row r="712" spans="1:29" ht="14.65" customHeight="1" x14ac:dyDescent="0.25">
      <c r="A712" s="16">
        <v>8882</v>
      </c>
      <c r="B712" s="16" t="s">
        <v>1197</v>
      </c>
      <c r="C712" s="16" t="s">
        <v>1198</v>
      </c>
      <c r="D712" s="16" t="s">
        <v>836</v>
      </c>
      <c r="E712" s="16" t="s">
        <v>50</v>
      </c>
      <c r="F712" s="17" t="s">
        <v>46</v>
      </c>
      <c r="G712" s="17" t="s">
        <v>46</v>
      </c>
      <c r="H712" s="17" t="s">
        <v>52</v>
      </c>
      <c r="I712" s="17" t="s">
        <v>52</v>
      </c>
      <c r="J712" s="17">
        <v>0</v>
      </c>
      <c r="K712" s="17">
        <v>0</v>
      </c>
      <c r="L712" s="17">
        <v>89</v>
      </c>
      <c r="M712" s="17">
        <v>0</v>
      </c>
      <c r="N712" s="17">
        <v>0</v>
      </c>
      <c r="O712" s="17">
        <v>0</v>
      </c>
      <c r="P712" s="23">
        <v>1116</v>
      </c>
      <c r="Q712" s="23">
        <v>1205</v>
      </c>
      <c r="R712" s="23">
        <v>1205</v>
      </c>
      <c r="S712" s="17" t="s">
        <v>21</v>
      </c>
      <c r="T712" s="17" t="str">
        <f>IF(ISERROR(VLOOKUP(B:B,'Shared Sites 2-18'!$A$2:$P$98,3,FALSE)),"",VLOOKUP(B:B,'Shared Sites 2-18'!$A$2:$P$98,3,FALSE))</f>
        <v/>
      </c>
      <c r="U712" s="17" t="str">
        <f>IF(ISERROR(VLOOKUP(B:B,'Shared Sites 2-18'!$A$2:$P$98,4,FALSE)),"",VLOOKUP(B:B,'Shared Sites 2-18'!$A$2:$P$98,4,FALSE))</f>
        <v/>
      </c>
      <c r="V712" s="17" t="str">
        <f>IF(ISERROR(VLOOKUP(B:B,'Shared Sites 2-18'!$A$2:$P$98,5,FALSE)),"",VLOOKUP(B:B,'Shared Sites 2-18'!$A$2:$P$98,5,FALSE))</f>
        <v/>
      </c>
      <c r="W712" s="17" t="str">
        <f>IF(ISERROR(VLOOKUP(B:B,'Shared Sites 2-18'!$A$2:$P$98,15,FALSE)),"",VLOOKUP(B:B,'Shared Sites 2-18'!$A$2:$P$98,15,FALSE))</f>
        <v/>
      </c>
      <c r="Y712" s="17" t="str">
        <f t="shared" si="24"/>
        <v>12068</v>
      </c>
      <c r="Z712" s="17">
        <v>12068</v>
      </c>
      <c r="AA712" s="402"/>
      <c r="AB712" s="420"/>
    </row>
    <row r="713" spans="1:29" ht="14.65" customHeight="1" x14ac:dyDescent="0.25">
      <c r="A713" s="16">
        <v>8886</v>
      </c>
      <c r="B713" s="16" t="s">
        <v>1199</v>
      </c>
      <c r="C713" s="16" t="s">
        <v>1200</v>
      </c>
      <c r="D713" s="16" t="s">
        <v>836</v>
      </c>
      <c r="E713" s="16" t="s">
        <v>50</v>
      </c>
      <c r="F713" s="17" t="s">
        <v>46</v>
      </c>
      <c r="G713" s="17" t="s">
        <v>46</v>
      </c>
      <c r="H713" s="17" t="s">
        <v>51</v>
      </c>
      <c r="I713" s="17" t="s">
        <v>51</v>
      </c>
      <c r="J713" s="17">
        <v>0</v>
      </c>
      <c r="K713" s="17">
        <v>0</v>
      </c>
      <c r="L713" s="17">
        <v>80</v>
      </c>
      <c r="M713" s="17">
        <v>0</v>
      </c>
      <c r="N713" s="17">
        <v>0</v>
      </c>
      <c r="O713" s="17">
        <v>0</v>
      </c>
      <c r="P713" s="23">
        <v>1477</v>
      </c>
      <c r="Q713" s="23">
        <v>1557</v>
      </c>
      <c r="R713" s="23">
        <v>1557</v>
      </c>
      <c r="S713" s="17" t="s">
        <v>21</v>
      </c>
      <c r="T713" s="17" t="str">
        <f>IF(ISERROR(VLOOKUP(B:B,'Shared Sites 2-18'!$A$2:$P$98,3,FALSE)),"",VLOOKUP(B:B,'Shared Sites 2-18'!$A$2:$P$98,3,FALSE))</f>
        <v/>
      </c>
      <c r="U713" s="17" t="str">
        <f>IF(ISERROR(VLOOKUP(B:B,'Shared Sites 2-18'!$A$2:$P$98,4,FALSE)),"",VLOOKUP(B:B,'Shared Sites 2-18'!$A$2:$P$98,4,FALSE))</f>
        <v/>
      </c>
      <c r="V713" s="17" t="str">
        <f>IF(ISERROR(VLOOKUP(B:B,'Shared Sites 2-18'!$A$2:$P$98,5,FALSE)),"",VLOOKUP(B:B,'Shared Sites 2-18'!$A$2:$P$98,5,FALSE))</f>
        <v/>
      </c>
      <c r="W713" s="17" t="str">
        <f>IF(ISERROR(VLOOKUP(B:B,'Shared Sites 2-18'!$A$2:$P$98,15,FALSE)),"",VLOOKUP(B:B,'Shared Sites 2-18'!$A$2:$P$98,15,FALSE))</f>
        <v/>
      </c>
      <c r="Y713" s="17" t="str">
        <f t="shared" si="24"/>
        <v>12068</v>
      </c>
      <c r="Z713" s="17">
        <v>12068</v>
      </c>
      <c r="AA713" s="402"/>
      <c r="AB713" s="420"/>
    </row>
    <row r="714" spans="1:29" ht="14.65" customHeight="1" x14ac:dyDescent="0.25">
      <c r="A714" s="16">
        <v>8893</v>
      </c>
      <c r="B714" s="16" t="s">
        <v>1201</v>
      </c>
      <c r="C714" s="16" t="s">
        <v>1202</v>
      </c>
      <c r="D714" s="16" t="s">
        <v>836</v>
      </c>
      <c r="E714" s="16" t="s">
        <v>50</v>
      </c>
      <c r="F714" s="17" t="s">
        <v>46</v>
      </c>
      <c r="G714" s="17" t="s">
        <v>46</v>
      </c>
      <c r="H714" s="17" t="s">
        <v>49</v>
      </c>
      <c r="I714" s="17" t="s">
        <v>49</v>
      </c>
      <c r="J714" s="17">
        <v>0</v>
      </c>
      <c r="K714" s="17">
        <v>0</v>
      </c>
      <c r="L714" s="17">
        <v>124</v>
      </c>
      <c r="M714" s="17">
        <v>0</v>
      </c>
      <c r="N714" s="17">
        <v>0</v>
      </c>
      <c r="O714" s="17">
        <v>0</v>
      </c>
      <c r="P714" s="23">
        <v>2546</v>
      </c>
      <c r="Q714" s="23">
        <v>2670</v>
      </c>
      <c r="R714" s="23">
        <v>2670</v>
      </c>
      <c r="S714" s="17" t="s">
        <v>21</v>
      </c>
      <c r="T714" s="17" t="str">
        <f>IF(ISERROR(VLOOKUP(B:B,'Shared Sites 2-18'!$A$2:$P$98,3,FALSE)),"",VLOOKUP(B:B,'Shared Sites 2-18'!$A$2:$P$98,3,FALSE))</f>
        <v/>
      </c>
      <c r="U714" s="17" t="str">
        <f>IF(ISERROR(VLOOKUP(B:B,'Shared Sites 2-18'!$A$2:$P$98,4,FALSE)),"",VLOOKUP(B:B,'Shared Sites 2-18'!$A$2:$P$98,4,FALSE))</f>
        <v/>
      </c>
      <c r="V714" s="17" t="str">
        <f>IF(ISERROR(VLOOKUP(B:B,'Shared Sites 2-18'!$A$2:$P$98,5,FALSE)),"",VLOOKUP(B:B,'Shared Sites 2-18'!$A$2:$P$98,5,FALSE))</f>
        <v/>
      </c>
      <c r="W714" s="17" t="str">
        <f>IF(ISERROR(VLOOKUP(B:B,'Shared Sites 2-18'!$A$2:$P$98,15,FALSE)),"",VLOOKUP(B:B,'Shared Sites 2-18'!$A$2:$P$98,15,FALSE))</f>
        <v/>
      </c>
      <c r="Y714" s="17" t="str">
        <f t="shared" si="24"/>
        <v>12068</v>
      </c>
      <c r="Z714" s="17">
        <v>12068</v>
      </c>
      <c r="AA714" s="402"/>
      <c r="AB714" s="420"/>
    </row>
    <row r="715" spans="1:29" ht="14.65" customHeight="1" x14ac:dyDescent="0.25">
      <c r="A715" s="16">
        <v>8898</v>
      </c>
      <c r="B715" s="16" t="s">
        <v>1203</v>
      </c>
      <c r="C715" s="16" t="s">
        <v>1204</v>
      </c>
      <c r="D715" s="16" t="s">
        <v>836</v>
      </c>
      <c r="E715" s="16" t="s">
        <v>50</v>
      </c>
      <c r="F715" s="17" t="s">
        <v>46</v>
      </c>
      <c r="G715" s="17" t="s">
        <v>46</v>
      </c>
      <c r="H715" s="17" t="s">
        <v>47</v>
      </c>
      <c r="I715" s="17" t="s">
        <v>47</v>
      </c>
      <c r="J715" s="17">
        <v>0</v>
      </c>
      <c r="K715" s="17">
        <v>0</v>
      </c>
      <c r="L715" s="17">
        <v>33</v>
      </c>
      <c r="M715" s="17">
        <v>0</v>
      </c>
      <c r="N715" s="17">
        <v>0</v>
      </c>
      <c r="O715" s="17">
        <v>0</v>
      </c>
      <c r="P715" s="23">
        <v>1078</v>
      </c>
      <c r="Q715" s="23">
        <v>1111</v>
      </c>
      <c r="R715" s="23">
        <v>1111</v>
      </c>
      <c r="S715" s="17" t="s">
        <v>21</v>
      </c>
      <c r="T715" s="17" t="str">
        <f>IF(ISERROR(VLOOKUP(B:B,'Shared Sites 2-18'!$A$2:$P$98,3,FALSE)),"",VLOOKUP(B:B,'Shared Sites 2-18'!$A$2:$P$98,3,FALSE))</f>
        <v/>
      </c>
      <c r="U715" s="17" t="str">
        <f>IF(ISERROR(VLOOKUP(B:B,'Shared Sites 2-18'!$A$2:$P$98,4,FALSE)),"",VLOOKUP(B:B,'Shared Sites 2-18'!$A$2:$P$98,4,FALSE))</f>
        <v/>
      </c>
      <c r="V715" s="17" t="str">
        <f>IF(ISERROR(VLOOKUP(B:B,'Shared Sites 2-18'!$A$2:$P$98,5,FALSE)),"",VLOOKUP(B:B,'Shared Sites 2-18'!$A$2:$P$98,5,FALSE))</f>
        <v/>
      </c>
      <c r="W715" s="17" t="str">
        <f>IF(ISERROR(VLOOKUP(B:B,'Shared Sites 2-18'!$A$2:$P$98,15,FALSE)),"",VLOOKUP(B:B,'Shared Sites 2-18'!$A$2:$P$98,15,FALSE))</f>
        <v/>
      </c>
      <c r="Y715" s="17" t="str">
        <f t="shared" si="24"/>
        <v>12068</v>
      </c>
      <c r="Z715" s="17">
        <v>12068</v>
      </c>
      <c r="AA715" s="402"/>
      <c r="AB715" s="420"/>
    </row>
    <row r="716" spans="1:29" ht="14.65" customHeight="1" x14ac:dyDescent="0.25">
      <c r="A716" s="420">
        <v>8901</v>
      </c>
      <c r="B716" s="420" t="s">
        <v>897</v>
      </c>
      <c r="C716" s="420" t="s">
        <v>1689</v>
      </c>
      <c r="D716" s="420" t="s">
        <v>836</v>
      </c>
      <c r="E716" s="420" t="s">
        <v>50</v>
      </c>
      <c r="F716" s="399" t="s">
        <v>46</v>
      </c>
      <c r="G716" s="399" t="s">
        <v>46</v>
      </c>
      <c r="H716" s="399" t="s">
        <v>49</v>
      </c>
      <c r="I716" s="399" t="s">
        <v>49</v>
      </c>
      <c r="J716" s="399">
        <v>0</v>
      </c>
      <c r="K716" s="399">
        <v>0</v>
      </c>
      <c r="L716" s="399">
        <v>1</v>
      </c>
      <c r="M716" s="399">
        <v>0</v>
      </c>
      <c r="N716" s="399">
        <v>0</v>
      </c>
      <c r="O716" s="399">
        <v>0</v>
      </c>
      <c r="P716" s="421">
        <v>326</v>
      </c>
      <c r="Q716" s="421">
        <v>327</v>
      </c>
      <c r="R716" s="421">
        <v>327</v>
      </c>
      <c r="S716" s="399" t="s">
        <v>21</v>
      </c>
      <c r="T716" s="399">
        <f>IF(ISERROR(VLOOKUP(B:B,'Shared Sites 2-18'!$A$2:$P$98,3,FALSE)),"",VLOOKUP(B:B,'Shared Sites 2-18'!$A$2:$P$98,3,FALSE))</f>
        <v>15</v>
      </c>
      <c r="U716" s="399" t="str">
        <f>IF(ISERROR(VLOOKUP(B:B,'Shared Sites 2-18'!$A$2:$P$98,4,FALSE)),"",VLOOKUP(B:B,'Shared Sites 2-18'!$A$2:$P$98,4,FALSE))</f>
        <v>1770439</v>
      </c>
      <c r="V716" s="399" t="str">
        <f>IF(ISERROR(VLOOKUP(B:B,'Shared Sites 2-18'!$A$2:$P$98,5,FALSE)),"",VLOOKUP(B:B,'Shared Sites 2-18'!$A$2:$P$98,5,FALSE))</f>
        <v>Chavez LA Campus</v>
      </c>
      <c r="W716" s="399">
        <f>IF(ISERROR(VLOOKUP(B:B,'Shared Sites 2-18'!$A$2:$P$98,15,FALSE)),"",VLOOKUP(B:B,'Shared Sites 2-18'!$A$2:$P$98,15,FALSE))</f>
        <v>0.19020000000000001</v>
      </c>
      <c r="X716" s="399">
        <v>12068</v>
      </c>
      <c r="Y716" s="399">
        <f>ROUND(W716*X716,0)</f>
        <v>2295</v>
      </c>
      <c r="Z716" s="399">
        <v>2295</v>
      </c>
      <c r="AA716" s="402"/>
      <c r="AB716" s="420"/>
      <c r="AC716" s="420"/>
    </row>
    <row r="717" spans="1:29" ht="14.65" customHeight="1" x14ac:dyDescent="0.25">
      <c r="A717" s="16">
        <v>8907</v>
      </c>
      <c r="B717" s="16" t="s">
        <v>1207</v>
      </c>
      <c r="C717" s="16" t="s">
        <v>1208</v>
      </c>
      <c r="D717" s="16" t="s">
        <v>836</v>
      </c>
      <c r="E717" s="16" t="s">
        <v>50</v>
      </c>
      <c r="F717" s="17" t="s">
        <v>46</v>
      </c>
      <c r="G717" s="17" t="s">
        <v>46</v>
      </c>
      <c r="H717" s="17" t="s">
        <v>51</v>
      </c>
      <c r="I717" s="17" t="s">
        <v>51</v>
      </c>
      <c r="J717" s="17">
        <v>0</v>
      </c>
      <c r="K717" s="17">
        <v>0</v>
      </c>
      <c r="L717" s="17">
        <v>145</v>
      </c>
      <c r="M717" s="17">
        <v>0</v>
      </c>
      <c r="N717" s="17">
        <v>0</v>
      </c>
      <c r="O717" s="17">
        <v>0</v>
      </c>
      <c r="P717" s="23">
        <v>1863</v>
      </c>
      <c r="Q717" s="23">
        <v>2008</v>
      </c>
      <c r="R717" s="23">
        <v>2008</v>
      </c>
      <c r="S717" s="17" t="s">
        <v>21</v>
      </c>
      <c r="T717" s="17" t="str">
        <f>IF(ISERROR(VLOOKUP(B:B,'Shared Sites 2-18'!$A$2:$P$98,3,FALSE)),"",VLOOKUP(B:B,'Shared Sites 2-18'!$A$2:$P$98,3,FALSE))</f>
        <v/>
      </c>
      <c r="U717" s="17" t="str">
        <f>IF(ISERROR(VLOOKUP(B:B,'Shared Sites 2-18'!$A$2:$P$98,4,FALSE)),"",VLOOKUP(B:B,'Shared Sites 2-18'!$A$2:$P$98,4,FALSE))</f>
        <v/>
      </c>
      <c r="V717" s="17" t="str">
        <f>IF(ISERROR(VLOOKUP(B:B,'Shared Sites 2-18'!$A$2:$P$98,5,FALSE)),"",VLOOKUP(B:B,'Shared Sites 2-18'!$A$2:$P$98,5,FALSE))</f>
        <v/>
      </c>
      <c r="W717" s="17" t="str">
        <f>IF(ISERROR(VLOOKUP(B:B,'Shared Sites 2-18'!$A$2:$P$98,15,FALSE)),"",VLOOKUP(B:B,'Shared Sites 2-18'!$A$2:$P$98,15,FALSE))</f>
        <v/>
      </c>
      <c r="Y717" s="17" t="str">
        <f>IF(S717="Elem","6034",IF(S717="Middle","9654",IF(S717="Senior","12068","")))</f>
        <v>12068</v>
      </c>
      <c r="Z717" s="17">
        <v>12068</v>
      </c>
      <c r="AA717" s="402"/>
      <c r="AB717" s="420"/>
    </row>
    <row r="718" spans="1:29" ht="14.65" customHeight="1" x14ac:dyDescent="0.25">
      <c r="A718" s="16">
        <v>8914</v>
      </c>
      <c r="B718" s="16" t="s">
        <v>1209</v>
      </c>
      <c r="C718" s="16" t="s">
        <v>1210</v>
      </c>
      <c r="D718" s="16" t="s">
        <v>836</v>
      </c>
      <c r="E718" s="16" t="s">
        <v>50</v>
      </c>
      <c r="F718" s="17" t="s">
        <v>46</v>
      </c>
      <c r="G718" s="17" t="s">
        <v>46</v>
      </c>
      <c r="H718" s="17" t="s">
        <v>49</v>
      </c>
      <c r="I718" s="17" t="s">
        <v>49</v>
      </c>
      <c r="J718" s="17">
        <v>0</v>
      </c>
      <c r="K718" s="17">
        <v>0</v>
      </c>
      <c r="L718" s="17">
        <v>75</v>
      </c>
      <c r="M718" s="17">
        <v>0</v>
      </c>
      <c r="N718" s="17">
        <v>0</v>
      </c>
      <c r="O718" s="17">
        <v>0</v>
      </c>
      <c r="P718" s="23">
        <v>1159</v>
      </c>
      <c r="Q718" s="23">
        <v>1234</v>
      </c>
      <c r="R718" s="23">
        <v>1234</v>
      </c>
      <c r="S718" s="17" t="s">
        <v>21</v>
      </c>
      <c r="T718" s="17" t="str">
        <f>IF(ISERROR(VLOOKUP(B:B,'Shared Sites 2-18'!$A$2:$P$98,3,FALSE)),"",VLOOKUP(B:B,'Shared Sites 2-18'!$A$2:$P$98,3,FALSE))</f>
        <v/>
      </c>
      <c r="U718" s="17" t="str">
        <f>IF(ISERROR(VLOOKUP(B:B,'Shared Sites 2-18'!$A$2:$P$98,4,FALSE)),"",VLOOKUP(B:B,'Shared Sites 2-18'!$A$2:$P$98,4,FALSE))</f>
        <v/>
      </c>
      <c r="V718" s="17" t="str">
        <f>IF(ISERROR(VLOOKUP(B:B,'Shared Sites 2-18'!$A$2:$P$98,5,FALSE)),"",VLOOKUP(B:B,'Shared Sites 2-18'!$A$2:$P$98,5,FALSE))</f>
        <v/>
      </c>
      <c r="W718" s="17" t="str">
        <f>IF(ISERROR(VLOOKUP(B:B,'Shared Sites 2-18'!$A$2:$P$98,15,FALSE)),"",VLOOKUP(B:B,'Shared Sites 2-18'!$A$2:$P$98,15,FALSE))</f>
        <v/>
      </c>
      <c r="Y718" s="17" t="str">
        <f>IF(S718="Elem","6034",IF(S718="Middle","9654",IF(S718="Senior","12068","")))</f>
        <v>12068</v>
      </c>
      <c r="Z718" s="17">
        <v>12068</v>
      </c>
      <c r="AA718" s="402"/>
      <c r="AB718" s="420"/>
    </row>
    <row r="719" spans="1:29" ht="14.65" customHeight="1" x14ac:dyDescent="0.25">
      <c r="A719" s="16">
        <v>8917</v>
      </c>
      <c r="B719" s="16" t="s">
        <v>1211</v>
      </c>
      <c r="C719" s="16" t="s">
        <v>1690</v>
      </c>
      <c r="D719" s="16" t="s">
        <v>255</v>
      </c>
      <c r="E719" s="16" t="s">
        <v>105</v>
      </c>
      <c r="F719" s="17" t="s">
        <v>46</v>
      </c>
      <c r="G719" s="17" t="s">
        <v>102</v>
      </c>
      <c r="H719" s="17" t="s">
        <v>52</v>
      </c>
      <c r="I719" s="17" t="s">
        <v>52</v>
      </c>
      <c r="J719" s="17">
        <v>0</v>
      </c>
      <c r="K719" s="17">
        <v>8</v>
      </c>
      <c r="L719" s="17">
        <v>3</v>
      </c>
      <c r="M719" s="17">
        <v>0</v>
      </c>
      <c r="N719" s="17">
        <v>0</v>
      </c>
      <c r="O719" s="17">
        <v>0</v>
      </c>
      <c r="P719" s="23">
        <v>1339</v>
      </c>
      <c r="Q719" s="23">
        <v>1350</v>
      </c>
      <c r="R719" s="23">
        <v>1350</v>
      </c>
      <c r="S719" s="17" t="s">
        <v>21</v>
      </c>
      <c r="T719" s="17" t="str">
        <f>IF(ISERROR(VLOOKUP(B:B,'Shared Sites 2-18'!$A$2:$P$98,3,FALSE)),"",VLOOKUP(B:B,'Shared Sites 2-18'!$A$2:$P$98,3,FALSE))</f>
        <v/>
      </c>
      <c r="U719" s="17" t="str">
        <f>IF(ISERROR(VLOOKUP(B:B,'Shared Sites 2-18'!$A$2:$P$98,4,FALSE)),"",VLOOKUP(B:B,'Shared Sites 2-18'!$A$2:$P$98,4,FALSE))</f>
        <v/>
      </c>
      <c r="V719" s="17" t="str">
        <f>IF(ISERROR(VLOOKUP(B:B,'Shared Sites 2-18'!$A$2:$P$98,5,FALSE)),"",VLOOKUP(B:B,'Shared Sites 2-18'!$A$2:$P$98,5,FALSE))</f>
        <v/>
      </c>
      <c r="W719" s="17" t="str">
        <f>IF(ISERROR(VLOOKUP(B:B,'Shared Sites 2-18'!$A$2:$P$98,15,FALSE)),"",VLOOKUP(B:B,'Shared Sites 2-18'!$A$2:$P$98,15,FALSE))</f>
        <v/>
      </c>
      <c r="Y719" s="17" t="str">
        <f>IF(S719="Elem","6034",IF(S719="Middle","9654",IF(S719="Senior","12068","")))</f>
        <v>12068</v>
      </c>
      <c r="Z719" s="17">
        <v>12068</v>
      </c>
      <c r="AA719" s="402"/>
      <c r="AB719" s="420"/>
    </row>
    <row r="720" spans="1:29" ht="14.65" customHeight="1" x14ac:dyDescent="0.25">
      <c r="A720" s="16">
        <v>8921</v>
      </c>
      <c r="B720" s="16" t="s">
        <v>884</v>
      </c>
      <c r="C720" s="16" t="s">
        <v>885</v>
      </c>
      <c r="D720" s="16" t="s">
        <v>836</v>
      </c>
      <c r="E720" s="16" t="s">
        <v>50</v>
      </c>
      <c r="F720" s="17" t="s">
        <v>46</v>
      </c>
      <c r="G720" s="17" t="s">
        <v>46</v>
      </c>
      <c r="H720" s="17" t="s">
        <v>52</v>
      </c>
      <c r="I720" s="17" t="s">
        <v>52</v>
      </c>
      <c r="J720" s="17">
        <v>0</v>
      </c>
      <c r="K720" s="17">
        <v>0</v>
      </c>
      <c r="L720" s="17">
        <v>2</v>
      </c>
      <c r="M720" s="17">
        <v>0</v>
      </c>
      <c r="N720" s="17">
        <v>0</v>
      </c>
      <c r="O720" s="17">
        <v>0</v>
      </c>
      <c r="P720" s="23">
        <v>546</v>
      </c>
      <c r="Q720" s="23">
        <v>548</v>
      </c>
      <c r="R720" s="23">
        <v>548</v>
      </c>
      <c r="S720" s="17" t="s">
        <v>21</v>
      </c>
      <c r="T720" s="17">
        <f>IF(ISERROR(VLOOKUP(B:B,'Shared Sites 2-18'!$A$2:$P$98,3,FALSE)),"",VLOOKUP(B:B,'Shared Sites 2-18'!$A$2:$P$98,3,FALSE))</f>
        <v>13</v>
      </c>
      <c r="U720" s="17" t="str">
        <f>IF(ISERROR(VLOOKUP(B:B,'Shared Sites 2-18'!$A$2:$P$98,4,FALSE)),"",VLOOKUP(B:B,'Shared Sites 2-18'!$A$2:$P$98,4,FALSE))</f>
        <v>1768039</v>
      </c>
      <c r="V720" s="17" t="str">
        <f>IF(ISERROR(VLOOKUP(B:B,'Shared Sites 2-18'!$A$2:$P$98,5,FALSE)),"",VLOOKUP(B:B,'Shared Sites 2-18'!$A$2:$P$98,5,FALSE))</f>
        <v>Legacy SH Cmplx Cmp</v>
      </c>
      <c r="W720" s="17">
        <f>IF(ISERROR(VLOOKUP(B:B,'Shared Sites 2-18'!$A$2:$P$98,15,FALSE)),"",VLOOKUP(B:B,'Shared Sites 2-18'!$A$2:$P$98,15,FALSE))</f>
        <v>0.3029</v>
      </c>
      <c r="X720" s="17">
        <v>12068</v>
      </c>
      <c r="Y720" s="17">
        <f>ROUND(W720*X720,0)</f>
        <v>3655</v>
      </c>
      <c r="Z720" s="17">
        <v>3655</v>
      </c>
      <c r="AA720" s="402"/>
      <c r="AB720" s="420"/>
    </row>
    <row r="721" spans="1:28" ht="14.65" customHeight="1" x14ac:dyDescent="0.25">
      <c r="A721" s="16">
        <v>8928</v>
      </c>
      <c r="B721" s="16" t="s">
        <v>1216</v>
      </c>
      <c r="C721" s="16" t="s">
        <v>1217</v>
      </c>
      <c r="D721" s="16" t="s">
        <v>836</v>
      </c>
      <c r="E721" s="16" t="s">
        <v>50</v>
      </c>
      <c r="F721" s="17" t="s">
        <v>46</v>
      </c>
      <c r="G721" s="17" t="s">
        <v>46</v>
      </c>
      <c r="H721" s="17" t="s">
        <v>51</v>
      </c>
      <c r="I721" s="17" t="s">
        <v>51</v>
      </c>
      <c r="J721" s="17">
        <v>0</v>
      </c>
      <c r="K721" s="17">
        <v>0</v>
      </c>
      <c r="L721" s="17">
        <v>83</v>
      </c>
      <c r="M721" s="17">
        <v>0</v>
      </c>
      <c r="N721" s="17">
        <v>0</v>
      </c>
      <c r="O721" s="17">
        <v>0</v>
      </c>
      <c r="P721" s="23">
        <v>738</v>
      </c>
      <c r="Q721" s="23">
        <v>821</v>
      </c>
      <c r="R721" s="23">
        <v>821</v>
      </c>
      <c r="S721" s="17" t="s">
        <v>21</v>
      </c>
      <c r="T721" s="17">
        <f>IF(ISERROR(VLOOKUP(B:B,'Shared Sites 2-18'!$A$2:$P$98,3,FALSE)),"",VLOOKUP(B:B,'Shared Sites 2-18'!$A$2:$P$98,3,FALSE))</f>
        <v>24</v>
      </c>
      <c r="U721" s="17" t="str">
        <f>IF(ISERROR(VLOOKUP(B:B,'Shared Sites 2-18'!$A$2:$P$98,4,FALSE)),"",VLOOKUP(B:B,'Shared Sites 2-18'!$A$2:$P$98,4,FALSE))</f>
        <v>1892839</v>
      </c>
      <c r="V721" s="17" t="str">
        <f>IF(ISERROR(VLOOKUP(B:B,'Shared Sites 2-18'!$A$2:$P$98,5,FALSE)),"",VLOOKUP(B:B,'Shared Sites 2-18'!$A$2:$P$98,5,FALSE))</f>
        <v>Washington Prep SH Campus</v>
      </c>
      <c r="W721" s="17">
        <f>IF(ISERROR(VLOOKUP(B:B,'Shared Sites 2-18'!$A$2:$P$98,15,FALSE)),"",VLOOKUP(B:B,'Shared Sites 2-18'!$A$2:$P$98,15,FALSE))</f>
        <v>0.7268</v>
      </c>
      <c r="X721" s="17">
        <v>12068</v>
      </c>
      <c r="Y721" s="17">
        <f>ROUND(W721*X721,0)</f>
        <v>8771</v>
      </c>
      <c r="Z721" s="17">
        <v>8771</v>
      </c>
      <c r="AA721" s="402"/>
      <c r="AB721" s="420"/>
    </row>
    <row r="722" spans="1:28" x14ac:dyDescent="0.25">
      <c r="A722" s="16">
        <v>8943</v>
      </c>
      <c r="B722" s="16" t="s">
        <v>826</v>
      </c>
      <c r="C722" s="16" t="s">
        <v>1691</v>
      </c>
      <c r="D722" s="16" t="s">
        <v>827</v>
      </c>
      <c r="E722" s="16" t="s">
        <v>105</v>
      </c>
      <c r="F722" s="17" t="s">
        <v>46</v>
      </c>
      <c r="G722" s="17" t="s">
        <v>46</v>
      </c>
      <c r="H722" s="17" t="s">
        <v>51</v>
      </c>
      <c r="I722" s="17" t="s">
        <v>51</v>
      </c>
      <c r="J722" s="17">
        <v>0</v>
      </c>
      <c r="K722" s="17">
        <v>0</v>
      </c>
      <c r="L722" s="17">
        <v>44</v>
      </c>
      <c r="M722" s="17">
        <v>0</v>
      </c>
      <c r="N722" s="17">
        <v>0</v>
      </c>
      <c r="O722" s="17">
        <v>0</v>
      </c>
      <c r="P722" s="23">
        <v>942</v>
      </c>
      <c r="Q722" s="23">
        <v>986</v>
      </c>
      <c r="R722" s="23">
        <v>986</v>
      </c>
      <c r="S722" s="17" t="s">
        <v>21</v>
      </c>
      <c r="T722" s="17">
        <f>IF(ISERROR(VLOOKUP(B:B,'Shared Sites 2-18'!$A$2:$P$98,3,FALSE)),"",VLOOKUP(B:B,'Shared Sites 2-18'!$A$2:$P$98,3,FALSE))</f>
        <v>6</v>
      </c>
      <c r="U722" s="17" t="str">
        <f>IF(ISERROR(VLOOKUP(B:B,'Shared Sites 2-18'!$A$2:$P$98,4,FALSE)),"",VLOOKUP(B:B,'Shared Sites 2-18'!$A$2:$P$98,4,FALSE))</f>
        <v>1760939</v>
      </c>
      <c r="V722" s="17" t="str">
        <f>IF(ISERROR(VLOOKUP(B:B,'Shared Sites 2-18'!$A$2:$P$98,5,FALSE)),"",VLOOKUP(B:B,'Shared Sites 2-18'!$A$2:$P$98,5,FALSE))</f>
        <v>Westchester Shared C</v>
      </c>
      <c r="W722" s="17">
        <f>IF(ISERROR(VLOOKUP(B:B,'Shared Sites 2-18'!$A$2:$P$98,15,FALSE)),"",VLOOKUP(B:B,'Shared Sites 2-18'!$A$2:$P$98,15,FALSE))</f>
        <v>0.81759999999999999</v>
      </c>
      <c r="X722" s="17">
        <v>12068</v>
      </c>
      <c r="Y722" s="17">
        <f>ROUND(W722*X722,0)</f>
        <v>9867</v>
      </c>
      <c r="Z722" s="17">
        <v>9867</v>
      </c>
      <c r="AA722" s="402"/>
      <c r="AB722" s="420"/>
    </row>
    <row r="723" spans="1:28" x14ac:dyDescent="0.25">
      <c r="A723" s="16"/>
      <c r="J723" s="17"/>
      <c r="K723" s="17"/>
      <c r="L723" s="17"/>
      <c r="M723" s="17"/>
      <c r="N723" s="17"/>
      <c r="O723" s="17"/>
      <c r="P723" s="23"/>
      <c r="Q723" s="23"/>
      <c r="R723" s="23"/>
      <c r="AA723" s="402"/>
      <c r="AB723" s="420"/>
    </row>
    <row r="724" spans="1:28" x14ac:dyDescent="0.25">
      <c r="J724" s="23"/>
      <c r="K724" s="23"/>
      <c r="L724" s="23"/>
      <c r="M724" s="23"/>
      <c r="N724" s="23"/>
      <c r="O724" s="23"/>
      <c r="P724" s="23"/>
      <c r="Q724" s="23"/>
      <c r="R724" s="23"/>
      <c r="X724" s="350" t="s">
        <v>1828</v>
      </c>
      <c r="Y724" s="419">
        <f>SUBTOTAL(9,Y5:Y722)</f>
        <v>304111</v>
      </c>
      <c r="Z724" s="418">
        <f>SUBTOTAL(9,Z5:Z722)</f>
        <v>4927327</v>
      </c>
    </row>
    <row r="725" spans="1:28" x14ac:dyDescent="0.25">
      <c r="J725" s="23"/>
      <c r="K725" s="23"/>
      <c r="L725" s="23"/>
      <c r="M725" s="23"/>
      <c r="N725" s="23"/>
      <c r="O725" s="23"/>
      <c r="P725" s="23"/>
      <c r="Q725" s="23"/>
      <c r="R725" s="23"/>
    </row>
  </sheetData>
  <sheetProtection algorithmName="SHA-512" hashValue="Gr6COfa8DITWgOrWNrIyHZSJFH0qED/9UHhq+3ykJm/gQgoTAemo/pBhYdvLa/DdEQpYXwklz5rSLhz3kfdf5w==" saltValue="qlbdl4/ntu9ZjlPZrpjejg==" spinCount="100000" sheet="1" objects="1" scenarios="1"/>
  <autoFilter ref="A4:Z722"/>
  <conditionalFormatting sqref="A1">
    <cfRule type="duplicateValues" dxfId="0" priority="7"/>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G1795"/>
  <sheetViews>
    <sheetView workbookViewId="0">
      <pane ySplit="1" topLeftCell="A2" activePane="bottomLeft" state="frozen"/>
      <selection pane="bottomLeft" activeCell="AJ1" sqref="AJ1:AJ1048576"/>
    </sheetView>
  </sheetViews>
  <sheetFormatPr defaultColWidth="8.7109375" defaultRowHeight="15" customHeight="1" x14ac:dyDescent="0.25"/>
  <cols>
    <col min="1" max="1" width="7.7109375" style="431" customWidth="1"/>
    <col min="2" max="2" width="5" style="431" customWidth="1"/>
    <col min="3" max="3" width="11.140625" style="434" bestFit="1" customWidth="1"/>
    <col min="4" max="4" width="5.7109375" style="431" customWidth="1"/>
    <col min="5" max="5" width="6.28515625" style="431" customWidth="1"/>
    <col min="6" max="6" width="5.42578125" style="431" customWidth="1"/>
    <col min="7" max="7" width="3.140625" style="431" customWidth="1"/>
    <col min="8" max="8" width="10.5703125" style="434" bestFit="1" customWidth="1"/>
    <col min="9" max="9" width="7.42578125" style="431" customWidth="1"/>
    <col min="10" max="10" width="4.85546875" style="431" customWidth="1"/>
    <col min="11" max="11" width="5.42578125" style="431" customWidth="1"/>
    <col min="12" max="12" width="5.28515625" style="431" customWidth="1"/>
    <col min="13" max="13" width="6.28515625" style="431" customWidth="1"/>
    <col min="14" max="14" width="8.7109375" style="431"/>
    <col min="15" max="15" width="15.42578125" style="431" customWidth="1"/>
    <col min="16" max="16" width="11.140625" style="431" bestFit="1" customWidth="1"/>
    <col min="17" max="17" width="10.7109375" style="434" customWidth="1"/>
    <col min="18" max="18" width="6.85546875" style="434" customWidth="1"/>
    <col min="19" max="19" width="4.42578125" style="431" customWidth="1"/>
    <col min="20" max="20" width="8.85546875" style="431" customWidth="1"/>
    <col min="21" max="21" width="5.5703125" style="431" customWidth="1"/>
    <col min="22" max="22" width="8.85546875" style="431" customWidth="1"/>
    <col min="23" max="23" width="5.42578125" style="431" customWidth="1"/>
    <col min="24" max="24" width="4.42578125" style="431" customWidth="1"/>
    <col min="25" max="25" width="4" style="431" customWidth="1"/>
    <col min="26" max="26" width="4.140625" style="431" customWidth="1"/>
    <col min="27" max="27" width="4.42578125" style="431" customWidth="1"/>
    <col min="28" max="28" width="5.28515625" style="431" customWidth="1"/>
    <col min="29" max="29" width="6.140625" style="431" customWidth="1"/>
    <col min="30" max="30" width="8.7109375" style="431"/>
    <col min="31" max="31" width="8.85546875" style="431" customWidth="1"/>
    <col min="32" max="32" width="3.7109375" style="431" customWidth="1"/>
    <col min="33" max="33" width="5.28515625" style="431" customWidth="1"/>
    <col min="34" max="34" width="5" style="431" customWidth="1"/>
    <col min="35" max="35" width="5.28515625" style="431" customWidth="1"/>
    <col min="36" max="36" width="10.28515625" style="437" bestFit="1" customWidth="1"/>
    <col min="37" max="37" width="12" style="431" bestFit="1" customWidth="1"/>
    <col min="38" max="38" width="7.28515625" style="431" customWidth="1"/>
    <col min="39" max="39" width="6.7109375" style="431" customWidth="1"/>
    <col min="40" max="40" width="5.28515625" style="431" customWidth="1"/>
    <col min="41" max="41" width="5.42578125" style="431" customWidth="1"/>
    <col min="42" max="42" width="4.140625" style="431" customWidth="1"/>
    <col min="43" max="43" width="6.140625" style="431" customWidth="1"/>
    <col min="44" max="44" width="6" style="431" customWidth="1"/>
    <col min="45" max="45" width="8.140625" style="431" customWidth="1"/>
    <col min="46" max="46" width="6.85546875" style="431" customWidth="1"/>
    <col min="47" max="47" width="8.85546875" style="431" bestFit="1" customWidth="1"/>
    <col min="48" max="48" width="6.140625" style="431" bestFit="1" customWidth="1"/>
    <col min="49" max="49" width="6.140625" style="431" customWidth="1"/>
    <col min="50" max="50" width="6.28515625" style="431" customWidth="1"/>
    <col min="51" max="51" width="7.42578125" style="431" customWidth="1"/>
    <col min="52" max="52" width="11.7109375" style="434" customWidth="1"/>
    <col min="53" max="16384" width="8.7109375" style="431"/>
  </cols>
  <sheetData>
    <row r="1" spans="1:59" s="428" customFormat="1" ht="15" customHeight="1" x14ac:dyDescent="0.25">
      <c r="A1" s="423" t="s">
        <v>1829</v>
      </c>
      <c r="B1" s="423" t="s">
        <v>1830</v>
      </c>
      <c r="C1" s="424" t="s">
        <v>1831</v>
      </c>
      <c r="D1" s="423" t="s">
        <v>1832</v>
      </c>
      <c r="E1" s="423" t="s">
        <v>1833</v>
      </c>
      <c r="F1" s="423" t="s">
        <v>1834</v>
      </c>
      <c r="G1" s="423" t="s">
        <v>1835</v>
      </c>
      <c r="H1" s="425" t="s">
        <v>1836</v>
      </c>
      <c r="I1" s="423" t="s">
        <v>1837</v>
      </c>
      <c r="J1" s="423" t="s">
        <v>1838</v>
      </c>
      <c r="K1" s="426" t="s">
        <v>1839</v>
      </c>
      <c r="L1" s="426" t="s">
        <v>1840</v>
      </c>
      <c r="M1" s="426" t="s">
        <v>1841</v>
      </c>
      <c r="N1" s="423" t="s">
        <v>1842</v>
      </c>
      <c r="O1" s="423" t="s">
        <v>1843</v>
      </c>
      <c r="P1" s="423" t="s">
        <v>1844</v>
      </c>
      <c r="Q1" s="424" t="s">
        <v>1845</v>
      </c>
      <c r="R1" s="424" t="s">
        <v>1846</v>
      </c>
      <c r="S1" s="423" t="s">
        <v>1847</v>
      </c>
      <c r="T1" s="423" t="s">
        <v>1848</v>
      </c>
      <c r="U1" s="423" t="s">
        <v>1849</v>
      </c>
      <c r="V1" s="423" t="s">
        <v>1333</v>
      </c>
      <c r="W1" s="423" t="s">
        <v>1850</v>
      </c>
      <c r="X1" s="423" t="s">
        <v>1851</v>
      </c>
      <c r="Y1" s="423" t="s">
        <v>1852</v>
      </c>
      <c r="Z1" s="423" t="s">
        <v>1853</v>
      </c>
      <c r="AA1" s="423" t="s">
        <v>1854</v>
      </c>
      <c r="AB1" s="423" t="s">
        <v>1855</v>
      </c>
      <c r="AC1" s="423" t="s">
        <v>1856</v>
      </c>
      <c r="AD1" s="423" t="s">
        <v>1857</v>
      </c>
      <c r="AE1" s="423" t="s">
        <v>1858</v>
      </c>
      <c r="AF1" s="423" t="s">
        <v>1859</v>
      </c>
      <c r="AG1" s="423" t="s">
        <v>1860</v>
      </c>
      <c r="AH1" s="423" t="s">
        <v>1861</v>
      </c>
      <c r="AI1" s="423" t="s">
        <v>1862</v>
      </c>
      <c r="AJ1" s="427" t="s">
        <v>1863</v>
      </c>
      <c r="AK1" s="428" t="s">
        <v>12</v>
      </c>
      <c r="AL1" s="428" t="s">
        <v>1864</v>
      </c>
      <c r="AM1" s="428" t="s">
        <v>1865</v>
      </c>
      <c r="AN1" s="428" t="s">
        <v>1866</v>
      </c>
      <c r="AO1" s="428" t="s">
        <v>1867</v>
      </c>
      <c r="AP1" s="428" t="s">
        <v>1868</v>
      </c>
      <c r="AQ1" s="428" t="s">
        <v>1869</v>
      </c>
      <c r="AR1" s="428" t="s">
        <v>1870</v>
      </c>
      <c r="AS1" s="428" t="s">
        <v>14</v>
      </c>
      <c r="AT1" s="428" t="s">
        <v>1871</v>
      </c>
      <c r="AU1" s="423" t="s">
        <v>1872</v>
      </c>
      <c r="AV1" s="423" t="s">
        <v>0</v>
      </c>
      <c r="AW1" s="423" t="s">
        <v>1873</v>
      </c>
      <c r="AX1" s="423" t="s">
        <v>1874</v>
      </c>
      <c r="AY1" s="423" t="s">
        <v>1875</v>
      </c>
      <c r="AZ1" s="425" t="s">
        <v>1876</v>
      </c>
      <c r="BA1" s="423" t="s">
        <v>1877</v>
      </c>
      <c r="BB1" s="423" t="s">
        <v>1878</v>
      </c>
      <c r="BC1" s="423" t="s">
        <v>1879</v>
      </c>
      <c r="BD1" s="423" t="s">
        <v>1880</v>
      </c>
      <c r="BE1" s="423" t="s">
        <v>1881</v>
      </c>
      <c r="BF1" s="423" t="s">
        <v>1882</v>
      </c>
      <c r="BG1" s="429"/>
    </row>
    <row r="2" spans="1:59" ht="15" customHeight="1" x14ac:dyDescent="0.3">
      <c r="A2" s="430" t="s">
        <v>1883</v>
      </c>
      <c r="B2" s="430">
        <v>2019</v>
      </c>
      <c r="C2" s="16" t="s">
        <v>53</v>
      </c>
      <c r="D2" s="430" t="s">
        <v>1884</v>
      </c>
      <c r="E2" s="430" t="s">
        <v>1885</v>
      </c>
      <c r="F2" s="430"/>
      <c r="H2" s="432" t="s">
        <v>1886</v>
      </c>
      <c r="I2" s="432" t="s">
        <v>1887</v>
      </c>
      <c r="J2" s="432" t="s">
        <v>1888</v>
      </c>
      <c r="K2" s="430" t="s">
        <v>1889</v>
      </c>
      <c r="L2" s="432" t="s">
        <v>1889</v>
      </c>
      <c r="M2" s="430">
        <v>3110</v>
      </c>
      <c r="N2" s="430" t="s">
        <v>1890</v>
      </c>
      <c r="O2" s="432" t="s">
        <v>1891</v>
      </c>
      <c r="P2" s="430" t="s">
        <v>1892</v>
      </c>
      <c r="Q2" s="432" t="s">
        <v>1893</v>
      </c>
      <c r="R2" s="432" t="s">
        <v>1894</v>
      </c>
      <c r="T2" s="430" t="s">
        <v>1895</v>
      </c>
      <c r="V2" s="430" t="s">
        <v>1895</v>
      </c>
      <c r="AD2" s="430">
        <v>20180701</v>
      </c>
      <c r="AE2" s="430">
        <v>20190630</v>
      </c>
      <c r="AG2" s="430" t="s">
        <v>1896</v>
      </c>
      <c r="AH2" s="430" t="s">
        <v>1896</v>
      </c>
      <c r="AI2" s="430" t="s">
        <v>1896</v>
      </c>
      <c r="AJ2" s="439">
        <v>6034</v>
      </c>
      <c r="AL2" s="433"/>
      <c r="AU2" s="430" t="s">
        <v>1896</v>
      </c>
      <c r="AV2" s="430" t="s">
        <v>1897</v>
      </c>
      <c r="BG2" s="435"/>
    </row>
    <row r="3" spans="1:59" ht="15" customHeight="1" x14ac:dyDescent="0.3">
      <c r="A3" s="430" t="s">
        <v>1883</v>
      </c>
      <c r="B3" s="430">
        <v>2019</v>
      </c>
      <c r="C3" s="16" t="s">
        <v>56</v>
      </c>
      <c r="D3" s="430" t="s">
        <v>1884</v>
      </c>
      <c r="E3" s="430" t="s">
        <v>1885</v>
      </c>
      <c r="F3" s="430"/>
      <c r="H3" s="432" t="s">
        <v>1886</v>
      </c>
      <c r="I3" s="432" t="s">
        <v>1887</v>
      </c>
      <c r="J3" s="432" t="s">
        <v>1888</v>
      </c>
      <c r="K3" s="430" t="s">
        <v>1889</v>
      </c>
      <c r="L3" s="430" t="s">
        <v>1889</v>
      </c>
      <c r="M3" s="430">
        <v>3110</v>
      </c>
      <c r="N3" s="430" t="s">
        <v>1890</v>
      </c>
      <c r="O3" s="430" t="s">
        <v>1891</v>
      </c>
      <c r="P3" s="430" t="s">
        <v>1892</v>
      </c>
      <c r="Q3" s="432" t="s">
        <v>1893</v>
      </c>
      <c r="R3" s="432" t="s">
        <v>1894</v>
      </c>
      <c r="T3" s="430" t="s">
        <v>1895</v>
      </c>
      <c r="V3" s="430" t="s">
        <v>1895</v>
      </c>
      <c r="AD3" s="430">
        <v>20180701</v>
      </c>
      <c r="AE3" s="430">
        <v>20190630</v>
      </c>
      <c r="AG3" s="430" t="s">
        <v>1896</v>
      </c>
      <c r="AH3" s="430" t="s">
        <v>1896</v>
      </c>
      <c r="AI3" s="430" t="s">
        <v>1896</v>
      </c>
      <c r="AJ3" s="439">
        <v>6034</v>
      </c>
      <c r="AL3" s="433"/>
      <c r="AU3" s="430" t="s">
        <v>1896</v>
      </c>
      <c r="AV3" s="430" t="s">
        <v>1897</v>
      </c>
      <c r="BG3" s="435"/>
    </row>
    <row r="4" spans="1:59" ht="15" customHeight="1" x14ac:dyDescent="0.3">
      <c r="A4" s="430" t="s">
        <v>1883</v>
      </c>
      <c r="B4" s="430">
        <v>2019</v>
      </c>
      <c r="C4" s="16" t="s">
        <v>58</v>
      </c>
      <c r="D4" s="430" t="s">
        <v>1884</v>
      </c>
      <c r="E4" s="430" t="s">
        <v>1885</v>
      </c>
      <c r="F4" s="430"/>
      <c r="H4" s="432" t="s">
        <v>1886</v>
      </c>
      <c r="I4" s="432" t="s">
        <v>1887</v>
      </c>
      <c r="J4" s="432" t="s">
        <v>1888</v>
      </c>
      <c r="K4" s="430" t="s">
        <v>1889</v>
      </c>
      <c r="L4" s="430" t="s">
        <v>1889</v>
      </c>
      <c r="M4" s="430">
        <v>3110</v>
      </c>
      <c r="N4" s="430" t="s">
        <v>1890</v>
      </c>
      <c r="O4" s="430" t="s">
        <v>1891</v>
      </c>
      <c r="P4" s="430" t="s">
        <v>1892</v>
      </c>
      <c r="Q4" s="432" t="s">
        <v>1893</v>
      </c>
      <c r="R4" s="432" t="s">
        <v>1894</v>
      </c>
      <c r="T4" s="430" t="s">
        <v>1895</v>
      </c>
      <c r="V4" s="430" t="s">
        <v>1895</v>
      </c>
      <c r="AD4" s="430">
        <v>20180701</v>
      </c>
      <c r="AE4" s="430">
        <v>20190630</v>
      </c>
      <c r="AG4" s="430" t="s">
        <v>1896</v>
      </c>
      <c r="AH4" s="430" t="s">
        <v>1896</v>
      </c>
      <c r="AI4" s="430" t="s">
        <v>1896</v>
      </c>
      <c r="AJ4" s="439">
        <v>6034</v>
      </c>
      <c r="AL4" s="433"/>
      <c r="AU4" s="430" t="s">
        <v>1896</v>
      </c>
      <c r="AV4" s="430" t="s">
        <v>1897</v>
      </c>
      <c r="BG4" s="435"/>
    </row>
    <row r="5" spans="1:59" ht="15" customHeight="1" x14ac:dyDescent="0.3">
      <c r="A5" s="430" t="s">
        <v>1883</v>
      </c>
      <c r="B5" s="430">
        <v>2019</v>
      </c>
      <c r="C5" s="16" t="s">
        <v>60</v>
      </c>
      <c r="D5" s="430" t="s">
        <v>1884</v>
      </c>
      <c r="E5" s="430" t="s">
        <v>1885</v>
      </c>
      <c r="F5" s="430"/>
      <c r="H5" s="432" t="s">
        <v>1886</v>
      </c>
      <c r="I5" s="432" t="s">
        <v>1887</v>
      </c>
      <c r="J5" s="432" t="s">
        <v>1888</v>
      </c>
      <c r="K5" s="430" t="s">
        <v>1889</v>
      </c>
      <c r="L5" s="430" t="s">
        <v>1889</v>
      </c>
      <c r="M5" s="430">
        <v>3110</v>
      </c>
      <c r="N5" s="430" t="s">
        <v>1890</v>
      </c>
      <c r="O5" s="430" t="s">
        <v>1891</v>
      </c>
      <c r="P5" s="430" t="s">
        <v>1892</v>
      </c>
      <c r="Q5" s="432" t="s">
        <v>1893</v>
      </c>
      <c r="R5" s="432" t="s">
        <v>1894</v>
      </c>
      <c r="T5" s="430" t="s">
        <v>1895</v>
      </c>
      <c r="V5" s="430" t="s">
        <v>1895</v>
      </c>
      <c r="AD5" s="430">
        <v>20180701</v>
      </c>
      <c r="AE5" s="430">
        <v>20190630</v>
      </c>
      <c r="AG5" s="430" t="s">
        <v>1896</v>
      </c>
      <c r="AH5" s="430" t="s">
        <v>1896</v>
      </c>
      <c r="AI5" s="430" t="s">
        <v>1896</v>
      </c>
      <c r="AJ5" s="439">
        <v>6034</v>
      </c>
      <c r="AL5" s="433"/>
      <c r="AU5" s="430" t="s">
        <v>1896</v>
      </c>
      <c r="AV5" s="430" t="s">
        <v>1897</v>
      </c>
      <c r="BG5" s="435"/>
    </row>
    <row r="6" spans="1:59" ht="15" customHeight="1" x14ac:dyDescent="0.3">
      <c r="A6" s="430" t="s">
        <v>1883</v>
      </c>
      <c r="B6" s="430">
        <v>2019</v>
      </c>
      <c r="C6" s="16" t="s">
        <v>62</v>
      </c>
      <c r="D6" s="430" t="s">
        <v>1884</v>
      </c>
      <c r="E6" s="430" t="s">
        <v>1885</v>
      </c>
      <c r="F6" s="430"/>
      <c r="H6" s="432" t="s">
        <v>1886</v>
      </c>
      <c r="I6" s="432" t="s">
        <v>1887</v>
      </c>
      <c r="J6" s="432" t="s">
        <v>1888</v>
      </c>
      <c r="K6" s="430" t="s">
        <v>1889</v>
      </c>
      <c r="L6" s="430" t="s">
        <v>1889</v>
      </c>
      <c r="M6" s="430">
        <v>3110</v>
      </c>
      <c r="N6" s="430" t="s">
        <v>1890</v>
      </c>
      <c r="O6" s="430" t="s">
        <v>1891</v>
      </c>
      <c r="P6" s="430" t="s">
        <v>1892</v>
      </c>
      <c r="Q6" s="432" t="s">
        <v>1893</v>
      </c>
      <c r="R6" s="432" t="s">
        <v>1894</v>
      </c>
      <c r="T6" s="430" t="s">
        <v>1895</v>
      </c>
      <c r="V6" s="430" t="s">
        <v>1895</v>
      </c>
      <c r="AD6" s="430">
        <v>20180701</v>
      </c>
      <c r="AE6" s="430">
        <v>20190630</v>
      </c>
      <c r="AG6" s="430" t="s">
        <v>1896</v>
      </c>
      <c r="AH6" s="430" t="s">
        <v>1896</v>
      </c>
      <c r="AI6" s="430" t="s">
        <v>1896</v>
      </c>
      <c r="AJ6" s="439">
        <v>6034</v>
      </c>
      <c r="AL6" s="433"/>
      <c r="AU6" s="430" t="s">
        <v>1896</v>
      </c>
      <c r="AV6" s="430" t="s">
        <v>1897</v>
      </c>
      <c r="BG6" s="435"/>
    </row>
    <row r="7" spans="1:59" ht="15" customHeight="1" x14ac:dyDescent="0.3">
      <c r="A7" s="430" t="s">
        <v>1883</v>
      </c>
      <c r="B7" s="430">
        <v>2019</v>
      </c>
      <c r="C7" s="16" t="s">
        <v>64</v>
      </c>
      <c r="D7" s="430" t="s">
        <v>1884</v>
      </c>
      <c r="E7" s="430" t="s">
        <v>1885</v>
      </c>
      <c r="F7" s="430"/>
      <c r="H7" s="432" t="s">
        <v>1886</v>
      </c>
      <c r="I7" s="432" t="s">
        <v>1887</v>
      </c>
      <c r="J7" s="432" t="s">
        <v>1888</v>
      </c>
      <c r="K7" s="430" t="s">
        <v>1889</v>
      </c>
      <c r="L7" s="430" t="s">
        <v>1889</v>
      </c>
      <c r="M7" s="430">
        <v>3110</v>
      </c>
      <c r="N7" s="430" t="s">
        <v>1890</v>
      </c>
      <c r="O7" s="430" t="s">
        <v>1891</v>
      </c>
      <c r="P7" s="430" t="s">
        <v>1892</v>
      </c>
      <c r="Q7" s="432" t="s">
        <v>1893</v>
      </c>
      <c r="R7" s="432" t="s">
        <v>1894</v>
      </c>
      <c r="T7" s="430" t="s">
        <v>1895</v>
      </c>
      <c r="V7" s="430" t="s">
        <v>1895</v>
      </c>
      <c r="AD7" s="430">
        <v>20180701</v>
      </c>
      <c r="AE7" s="430">
        <v>20190630</v>
      </c>
      <c r="AG7" s="430" t="s">
        <v>1896</v>
      </c>
      <c r="AH7" s="430" t="s">
        <v>1896</v>
      </c>
      <c r="AI7" s="430" t="s">
        <v>1896</v>
      </c>
      <c r="AJ7" s="439">
        <v>6034</v>
      </c>
      <c r="AL7" s="433"/>
      <c r="AU7" s="430" t="s">
        <v>1896</v>
      </c>
      <c r="AV7" s="430" t="s">
        <v>1897</v>
      </c>
      <c r="BG7" s="435"/>
    </row>
    <row r="8" spans="1:59" ht="15" customHeight="1" x14ac:dyDescent="0.3">
      <c r="A8" s="430" t="s">
        <v>1883</v>
      </c>
      <c r="B8" s="430">
        <v>2019</v>
      </c>
      <c r="C8" s="16" t="s">
        <v>66</v>
      </c>
      <c r="D8" s="430" t="s">
        <v>1884</v>
      </c>
      <c r="E8" s="430" t="s">
        <v>1885</v>
      </c>
      <c r="F8" s="430"/>
      <c r="H8" s="432" t="s">
        <v>1886</v>
      </c>
      <c r="I8" s="432" t="s">
        <v>1887</v>
      </c>
      <c r="J8" s="432" t="s">
        <v>1888</v>
      </c>
      <c r="K8" s="430" t="s">
        <v>1889</v>
      </c>
      <c r="L8" s="430" t="s">
        <v>1889</v>
      </c>
      <c r="M8" s="430">
        <v>3110</v>
      </c>
      <c r="N8" s="430" t="s">
        <v>1890</v>
      </c>
      <c r="O8" s="430" t="s">
        <v>1891</v>
      </c>
      <c r="P8" s="430" t="s">
        <v>1892</v>
      </c>
      <c r="Q8" s="432" t="s">
        <v>1893</v>
      </c>
      <c r="R8" s="432" t="s">
        <v>1894</v>
      </c>
      <c r="T8" s="430" t="s">
        <v>1895</v>
      </c>
      <c r="V8" s="430" t="s">
        <v>1895</v>
      </c>
      <c r="AD8" s="430">
        <v>20180701</v>
      </c>
      <c r="AE8" s="430">
        <v>20190630</v>
      </c>
      <c r="AG8" s="430" t="s">
        <v>1896</v>
      </c>
      <c r="AH8" s="430" t="s">
        <v>1896</v>
      </c>
      <c r="AI8" s="430" t="s">
        <v>1896</v>
      </c>
      <c r="AJ8" s="439">
        <v>6034</v>
      </c>
      <c r="AL8" s="433"/>
      <c r="AU8" s="430" t="s">
        <v>1896</v>
      </c>
      <c r="AV8" s="430" t="s">
        <v>1897</v>
      </c>
      <c r="BG8" s="435"/>
    </row>
    <row r="9" spans="1:59" ht="15" customHeight="1" x14ac:dyDescent="0.3">
      <c r="A9" s="430" t="s">
        <v>1883</v>
      </c>
      <c r="B9" s="430">
        <v>2019</v>
      </c>
      <c r="C9" s="16" t="s">
        <v>67</v>
      </c>
      <c r="D9" s="430" t="s">
        <v>1884</v>
      </c>
      <c r="E9" s="430" t="s">
        <v>1885</v>
      </c>
      <c r="F9" s="430"/>
      <c r="H9" s="432" t="s">
        <v>1886</v>
      </c>
      <c r="I9" s="432" t="s">
        <v>1887</v>
      </c>
      <c r="J9" s="432" t="s">
        <v>1888</v>
      </c>
      <c r="K9" s="430" t="s">
        <v>1889</v>
      </c>
      <c r="L9" s="430" t="s">
        <v>1889</v>
      </c>
      <c r="M9" s="430">
        <v>3110</v>
      </c>
      <c r="N9" s="430" t="s">
        <v>1890</v>
      </c>
      <c r="O9" s="430" t="s">
        <v>1891</v>
      </c>
      <c r="P9" s="430" t="s">
        <v>1892</v>
      </c>
      <c r="Q9" s="432" t="s">
        <v>1893</v>
      </c>
      <c r="R9" s="432" t="s">
        <v>1894</v>
      </c>
      <c r="T9" s="430" t="s">
        <v>1895</v>
      </c>
      <c r="V9" s="430" t="s">
        <v>1895</v>
      </c>
      <c r="AD9" s="430">
        <v>20180701</v>
      </c>
      <c r="AE9" s="430">
        <v>20190630</v>
      </c>
      <c r="AG9" s="430" t="s">
        <v>1896</v>
      </c>
      <c r="AH9" s="430" t="s">
        <v>1896</v>
      </c>
      <c r="AI9" s="430" t="s">
        <v>1896</v>
      </c>
      <c r="AJ9" s="439">
        <v>6034</v>
      </c>
      <c r="AL9" s="433"/>
      <c r="AU9" s="430" t="s">
        <v>1896</v>
      </c>
      <c r="AV9" s="430" t="s">
        <v>1897</v>
      </c>
      <c r="BG9" s="435"/>
    </row>
    <row r="10" spans="1:59" ht="15" customHeight="1" x14ac:dyDescent="0.3">
      <c r="A10" s="430" t="s">
        <v>1883</v>
      </c>
      <c r="B10" s="430">
        <v>2019</v>
      </c>
      <c r="C10" s="16" t="s">
        <v>69</v>
      </c>
      <c r="D10" s="430" t="s">
        <v>1884</v>
      </c>
      <c r="E10" s="430" t="s">
        <v>1885</v>
      </c>
      <c r="F10" s="430"/>
      <c r="H10" s="432" t="s">
        <v>1886</v>
      </c>
      <c r="I10" s="432" t="s">
        <v>1887</v>
      </c>
      <c r="J10" s="432" t="s">
        <v>1888</v>
      </c>
      <c r="K10" s="430" t="s">
        <v>1889</v>
      </c>
      <c r="L10" s="430" t="s">
        <v>1889</v>
      </c>
      <c r="M10" s="430">
        <v>3110</v>
      </c>
      <c r="N10" s="430" t="s">
        <v>1890</v>
      </c>
      <c r="O10" s="430" t="s">
        <v>1891</v>
      </c>
      <c r="P10" s="430" t="s">
        <v>1892</v>
      </c>
      <c r="Q10" s="432" t="s">
        <v>1893</v>
      </c>
      <c r="R10" s="432" t="s">
        <v>1894</v>
      </c>
      <c r="T10" s="430" t="s">
        <v>1895</v>
      </c>
      <c r="V10" s="430" t="s">
        <v>1895</v>
      </c>
      <c r="AD10" s="430">
        <v>20180701</v>
      </c>
      <c r="AE10" s="430">
        <v>20190630</v>
      </c>
      <c r="AG10" s="430" t="s">
        <v>1896</v>
      </c>
      <c r="AH10" s="430" t="s">
        <v>1896</v>
      </c>
      <c r="AI10" s="430" t="s">
        <v>1896</v>
      </c>
      <c r="AJ10" s="439">
        <v>6034</v>
      </c>
      <c r="AL10" s="433"/>
      <c r="AU10" s="430" t="s">
        <v>1896</v>
      </c>
      <c r="AV10" s="430" t="s">
        <v>1897</v>
      </c>
      <c r="BG10" s="435"/>
    </row>
    <row r="11" spans="1:59" ht="15" customHeight="1" x14ac:dyDescent="0.3">
      <c r="A11" s="430" t="s">
        <v>1883</v>
      </c>
      <c r="B11" s="430">
        <v>2019</v>
      </c>
      <c r="C11" s="16" t="s">
        <v>70</v>
      </c>
      <c r="D11" s="430" t="s">
        <v>1884</v>
      </c>
      <c r="E11" s="430" t="s">
        <v>1885</v>
      </c>
      <c r="F11" s="430"/>
      <c r="H11" s="432" t="s">
        <v>1886</v>
      </c>
      <c r="I11" s="432" t="s">
        <v>1887</v>
      </c>
      <c r="J11" s="432" t="s">
        <v>1888</v>
      </c>
      <c r="K11" s="430" t="s">
        <v>1889</v>
      </c>
      <c r="L11" s="430" t="s">
        <v>1889</v>
      </c>
      <c r="M11" s="430">
        <v>3110</v>
      </c>
      <c r="N11" s="430" t="s">
        <v>1890</v>
      </c>
      <c r="O11" s="430" t="s">
        <v>1891</v>
      </c>
      <c r="P11" s="430" t="s">
        <v>1892</v>
      </c>
      <c r="Q11" s="432" t="s">
        <v>1893</v>
      </c>
      <c r="R11" s="432" t="s">
        <v>1894</v>
      </c>
      <c r="T11" s="430" t="s">
        <v>1895</v>
      </c>
      <c r="V11" s="430" t="s">
        <v>1895</v>
      </c>
      <c r="AD11" s="430">
        <v>20180701</v>
      </c>
      <c r="AE11" s="430">
        <v>20190630</v>
      </c>
      <c r="AG11" s="430" t="s">
        <v>1896</v>
      </c>
      <c r="AH11" s="430" t="s">
        <v>1896</v>
      </c>
      <c r="AI11" s="430" t="s">
        <v>1896</v>
      </c>
      <c r="AJ11" s="439">
        <v>6034</v>
      </c>
      <c r="AL11" s="433"/>
      <c r="AU11" s="430" t="s">
        <v>1896</v>
      </c>
      <c r="AV11" s="430" t="s">
        <v>1897</v>
      </c>
      <c r="BG11" s="435"/>
    </row>
    <row r="12" spans="1:59" ht="15" customHeight="1" x14ac:dyDescent="0.3">
      <c r="A12" s="430" t="s">
        <v>1883</v>
      </c>
      <c r="B12" s="430">
        <v>2019</v>
      </c>
      <c r="C12" s="16" t="s">
        <v>71</v>
      </c>
      <c r="D12" s="430" t="s">
        <v>1884</v>
      </c>
      <c r="E12" s="430" t="s">
        <v>1885</v>
      </c>
      <c r="F12" s="430"/>
      <c r="H12" s="432" t="s">
        <v>1886</v>
      </c>
      <c r="I12" s="432" t="s">
        <v>1887</v>
      </c>
      <c r="J12" s="432" t="s">
        <v>1888</v>
      </c>
      <c r="K12" s="430" t="s">
        <v>1889</v>
      </c>
      <c r="L12" s="430" t="s">
        <v>1889</v>
      </c>
      <c r="M12" s="430">
        <v>3110</v>
      </c>
      <c r="N12" s="430" t="s">
        <v>1890</v>
      </c>
      <c r="O12" s="430" t="s">
        <v>1891</v>
      </c>
      <c r="P12" s="430" t="s">
        <v>1892</v>
      </c>
      <c r="Q12" s="432" t="s">
        <v>1893</v>
      </c>
      <c r="R12" s="432" t="s">
        <v>1894</v>
      </c>
      <c r="T12" s="430" t="s">
        <v>1895</v>
      </c>
      <c r="V12" s="430" t="s">
        <v>1895</v>
      </c>
      <c r="AD12" s="430">
        <v>20180701</v>
      </c>
      <c r="AE12" s="430">
        <v>20190630</v>
      </c>
      <c r="AG12" s="430" t="s">
        <v>1896</v>
      </c>
      <c r="AH12" s="430" t="s">
        <v>1896</v>
      </c>
      <c r="AI12" s="430" t="s">
        <v>1896</v>
      </c>
      <c r="AJ12" s="439">
        <v>6034</v>
      </c>
      <c r="AL12" s="433"/>
      <c r="AU12" s="430" t="s">
        <v>1896</v>
      </c>
      <c r="AV12" s="430" t="s">
        <v>1897</v>
      </c>
      <c r="BG12" s="435"/>
    </row>
    <row r="13" spans="1:59" ht="15" customHeight="1" x14ac:dyDescent="0.3">
      <c r="A13" s="430" t="s">
        <v>1883</v>
      </c>
      <c r="B13" s="430">
        <v>2019</v>
      </c>
      <c r="C13" s="16" t="s">
        <v>886</v>
      </c>
      <c r="D13" s="430" t="s">
        <v>1884</v>
      </c>
      <c r="E13" s="430" t="s">
        <v>1885</v>
      </c>
      <c r="F13" s="430"/>
      <c r="H13" s="432" t="s">
        <v>1886</v>
      </c>
      <c r="I13" s="432" t="s">
        <v>1887</v>
      </c>
      <c r="J13" s="432" t="s">
        <v>1888</v>
      </c>
      <c r="K13" s="430" t="s">
        <v>1889</v>
      </c>
      <c r="L13" s="430" t="s">
        <v>1889</v>
      </c>
      <c r="M13" s="430">
        <v>3110</v>
      </c>
      <c r="N13" s="430" t="s">
        <v>1890</v>
      </c>
      <c r="O13" s="430" t="s">
        <v>1891</v>
      </c>
      <c r="P13" s="430" t="s">
        <v>1892</v>
      </c>
      <c r="Q13" s="432" t="s">
        <v>1893</v>
      </c>
      <c r="R13" s="432" t="s">
        <v>1894</v>
      </c>
      <c r="T13" s="430" t="s">
        <v>1895</v>
      </c>
      <c r="V13" s="430" t="s">
        <v>1895</v>
      </c>
      <c r="AD13" s="430">
        <v>20180701</v>
      </c>
      <c r="AE13" s="430">
        <v>20190630</v>
      </c>
      <c r="AG13" s="430" t="s">
        <v>1896</v>
      </c>
      <c r="AH13" s="430" t="s">
        <v>1896</v>
      </c>
      <c r="AI13" s="430" t="s">
        <v>1896</v>
      </c>
      <c r="AJ13" s="439">
        <v>4230</v>
      </c>
      <c r="AL13" s="433"/>
      <c r="AU13" s="430" t="s">
        <v>1896</v>
      </c>
      <c r="AV13" s="430" t="s">
        <v>1897</v>
      </c>
      <c r="BG13" s="435"/>
    </row>
    <row r="14" spans="1:59" ht="15" customHeight="1" x14ac:dyDescent="0.3">
      <c r="A14" s="430" t="s">
        <v>1883</v>
      </c>
      <c r="B14" s="430">
        <v>2019</v>
      </c>
      <c r="C14" s="16" t="s">
        <v>75</v>
      </c>
      <c r="D14" s="430" t="s">
        <v>1884</v>
      </c>
      <c r="E14" s="430" t="s">
        <v>1885</v>
      </c>
      <c r="F14" s="430"/>
      <c r="H14" s="432" t="s">
        <v>1886</v>
      </c>
      <c r="I14" s="432" t="s">
        <v>1887</v>
      </c>
      <c r="J14" s="432" t="s">
        <v>1888</v>
      </c>
      <c r="K14" s="430" t="s">
        <v>1889</v>
      </c>
      <c r="L14" s="430" t="s">
        <v>1889</v>
      </c>
      <c r="M14" s="430">
        <v>3110</v>
      </c>
      <c r="N14" s="430" t="s">
        <v>1890</v>
      </c>
      <c r="O14" s="430" t="s">
        <v>1891</v>
      </c>
      <c r="P14" s="430" t="s">
        <v>1892</v>
      </c>
      <c r="Q14" s="432" t="s">
        <v>1893</v>
      </c>
      <c r="R14" s="432" t="s">
        <v>1894</v>
      </c>
      <c r="T14" s="430" t="s">
        <v>1895</v>
      </c>
      <c r="V14" s="430" t="s">
        <v>1895</v>
      </c>
      <c r="AD14" s="430">
        <v>20180701</v>
      </c>
      <c r="AE14" s="430">
        <v>20190630</v>
      </c>
      <c r="AG14" s="430" t="s">
        <v>1896</v>
      </c>
      <c r="AH14" s="430" t="s">
        <v>1896</v>
      </c>
      <c r="AI14" s="430" t="s">
        <v>1896</v>
      </c>
      <c r="AJ14" s="439">
        <v>6034</v>
      </c>
      <c r="AL14" s="433"/>
      <c r="AU14" s="430" t="s">
        <v>1896</v>
      </c>
      <c r="AV14" s="430" t="s">
        <v>1897</v>
      </c>
      <c r="BG14" s="435"/>
    </row>
    <row r="15" spans="1:59" ht="15" customHeight="1" x14ac:dyDescent="0.3">
      <c r="A15" s="430" t="s">
        <v>1883</v>
      </c>
      <c r="B15" s="430">
        <v>2019</v>
      </c>
      <c r="C15" s="16" t="s">
        <v>76</v>
      </c>
      <c r="D15" s="430" t="s">
        <v>1884</v>
      </c>
      <c r="E15" s="430" t="s">
        <v>1885</v>
      </c>
      <c r="F15" s="430"/>
      <c r="H15" s="432" t="s">
        <v>1886</v>
      </c>
      <c r="I15" s="432" t="s">
        <v>1887</v>
      </c>
      <c r="J15" s="432" t="s">
        <v>1888</v>
      </c>
      <c r="K15" s="430" t="s">
        <v>1889</v>
      </c>
      <c r="L15" s="430" t="s">
        <v>1889</v>
      </c>
      <c r="M15" s="430">
        <v>3110</v>
      </c>
      <c r="N15" s="430" t="s">
        <v>1890</v>
      </c>
      <c r="O15" s="430" t="s">
        <v>1891</v>
      </c>
      <c r="P15" s="430" t="s">
        <v>1892</v>
      </c>
      <c r="Q15" s="432" t="s">
        <v>1893</v>
      </c>
      <c r="R15" s="432" t="s">
        <v>1894</v>
      </c>
      <c r="T15" s="430" t="s">
        <v>1895</v>
      </c>
      <c r="V15" s="430" t="s">
        <v>1895</v>
      </c>
      <c r="AD15" s="430">
        <v>20180701</v>
      </c>
      <c r="AE15" s="430">
        <v>20190630</v>
      </c>
      <c r="AG15" s="430" t="s">
        <v>1896</v>
      </c>
      <c r="AH15" s="430" t="s">
        <v>1896</v>
      </c>
      <c r="AI15" s="430" t="s">
        <v>1896</v>
      </c>
      <c r="AJ15" s="439">
        <v>6034</v>
      </c>
      <c r="AL15" s="433"/>
      <c r="AU15" s="430" t="s">
        <v>1896</v>
      </c>
      <c r="AV15" s="430" t="s">
        <v>1897</v>
      </c>
      <c r="BG15" s="435"/>
    </row>
    <row r="16" spans="1:59" ht="15" customHeight="1" x14ac:dyDescent="0.3">
      <c r="A16" s="430" t="s">
        <v>1883</v>
      </c>
      <c r="B16" s="430">
        <v>2019</v>
      </c>
      <c r="C16" s="16" t="s">
        <v>77</v>
      </c>
      <c r="D16" s="430" t="s">
        <v>1884</v>
      </c>
      <c r="E16" s="430" t="s">
        <v>1885</v>
      </c>
      <c r="F16" s="430"/>
      <c r="H16" s="432" t="s">
        <v>1886</v>
      </c>
      <c r="I16" s="432" t="s">
        <v>1887</v>
      </c>
      <c r="J16" s="432" t="s">
        <v>1888</v>
      </c>
      <c r="K16" s="430" t="s">
        <v>1889</v>
      </c>
      <c r="L16" s="430" t="s">
        <v>1889</v>
      </c>
      <c r="M16" s="430">
        <v>3110</v>
      </c>
      <c r="N16" s="430" t="s">
        <v>1890</v>
      </c>
      <c r="O16" s="430" t="s">
        <v>1891</v>
      </c>
      <c r="P16" s="430" t="s">
        <v>1892</v>
      </c>
      <c r="Q16" s="432" t="s">
        <v>1893</v>
      </c>
      <c r="R16" s="432" t="s">
        <v>1894</v>
      </c>
      <c r="T16" s="430" t="s">
        <v>1895</v>
      </c>
      <c r="V16" s="430" t="s">
        <v>1895</v>
      </c>
      <c r="AD16" s="430">
        <v>20180701</v>
      </c>
      <c r="AE16" s="430">
        <v>20190630</v>
      </c>
      <c r="AG16" s="430" t="s">
        <v>1896</v>
      </c>
      <c r="AH16" s="430" t="s">
        <v>1896</v>
      </c>
      <c r="AI16" s="430" t="s">
        <v>1896</v>
      </c>
      <c r="AJ16" s="439">
        <v>6034</v>
      </c>
      <c r="AL16" s="433"/>
      <c r="AU16" s="430" t="s">
        <v>1896</v>
      </c>
      <c r="AV16" s="430" t="s">
        <v>1897</v>
      </c>
      <c r="BG16" s="435"/>
    </row>
    <row r="17" spans="1:59" ht="15" customHeight="1" x14ac:dyDescent="0.3">
      <c r="A17" s="430" t="s">
        <v>1883</v>
      </c>
      <c r="B17" s="430">
        <v>2019</v>
      </c>
      <c r="C17" s="16" t="s">
        <v>79</v>
      </c>
      <c r="D17" s="430" t="s">
        <v>1884</v>
      </c>
      <c r="E17" s="430" t="s">
        <v>1885</v>
      </c>
      <c r="F17" s="430"/>
      <c r="H17" s="432" t="s">
        <v>1886</v>
      </c>
      <c r="I17" s="432" t="s">
        <v>1887</v>
      </c>
      <c r="J17" s="432" t="s">
        <v>1888</v>
      </c>
      <c r="K17" s="430" t="s">
        <v>1889</v>
      </c>
      <c r="L17" s="430" t="s">
        <v>1889</v>
      </c>
      <c r="M17" s="430">
        <v>3110</v>
      </c>
      <c r="N17" s="430" t="s">
        <v>1890</v>
      </c>
      <c r="O17" s="430" t="s">
        <v>1891</v>
      </c>
      <c r="P17" s="430" t="s">
        <v>1892</v>
      </c>
      <c r="Q17" s="432" t="s">
        <v>1893</v>
      </c>
      <c r="R17" s="432" t="s">
        <v>1894</v>
      </c>
      <c r="T17" s="430" t="s">
        <v>1895</v>
      </c>
      <c r="V17" s="430" t="s">
        <v>1895</v>
      </c>
      <c r="AD17" s="430">
        <v>20180701</v>
      </c>
      <c r="AE17" s="430">
        <v>20190630</v>
      </c>
      <c r="AG17" s="430" t="s">
        <v>1896</v>
      </c>
      <c r="AH17" s="430" t="s">
        <v>1896</v>
      </c>
      <c r="AI17" s="430" t="s">
        <v>1896</v>
      </c>
      <c r="AJ17" s="439">
        <v>6034</v>
      </c>
      <c r="AL17" s="433"/>
      <c r="AU17" s="430" t="s">
        <v>1896</v>
      </c>
      <c r="AV17" s="430" t="s">
        <v>1897</v>
      </c>
      <c r="BG17" s="435"/>
    </row>
    <row r="18" spans="1:59" ht="15" customHeight="1" x14ac:dyDescent="0.3">
      <c r="A18" s="430" t="s">
        <v>1883</v>
      </c>
      <c r="B18" s="430">
        <v>2019</v>
      </c>
      <c r="C18" s="16" t="s">
        <v>81</v>
      </c>
      <c r="D18" s="430" t="s">
        <v>1884</v>
      </c>
      <c r="E18" s="430" t="s">
        <v>1885</v>
      </c>
      <c r="F18" s="430"/>
      <c r="H18" s="432" t="s">
        <v>1886</v>
      </c>
      <c r="I18" s="432" t="s">
        <v>1887</v>
      </c>
      <c r="J18" s="432" t="s">
        <v>1888</v>
      </c>
      <c r="K18" s="430" t="s">
        <v>1889</v>
      </c>
      <c r="L18" s="430" t="s">
        <v>1889</v>
      </c>
      <c r="M18" s="430">
        <v>3110</v>
      </c>
      <c r="N18" s="430" t="s">
        <v>1890</v>
      </c>
      <c r="O18" s="430" t="s">
        <v>1891</v>
      </c>
      <c r="P18" s="430" t="s">
        <v>1892</v>
      </c>
      <c r="Q18" s="432" t="s">
        <v>1893</v>
      </c>
      <c r="R18" s="432" t="s">
        <v>1894</v>
      </c>
      <c r="T18" s="430" t="s">
        <v>1895</v>
      </c>
      <c r="V18" s="430" t="s">
        <v>1895</v>
      </c>
      <c r="AD18" s="430">
        <v>20180701</v>
      </c>
      <c r="AE18" s="430">
        <v>20190630</v>
      </c>
      <c r="AG18" s="430" t="s">
        <v>1896</v>
      </c>
      <c r="AH18" s="430" t="s">
        <v>1896</v>
      </c>
      <c r="AI18" s="430" t="s">
        <v>1896</v>
      </c>
      <c r="AJ18" s="439">
        <v>6034</v>
      </c>
      <c r="AL18" s="433"/>
      <c r="AU18" s="430" t="s">
        <v>1896</v>
      </c>
      <c r="AV18" s="430" t="s">
        <v>1897</v>
      </c>
      <c r="BG18" s="435"/>
    </row>
    <row r="19" spans="1:59" ht="15" customHeight="1" x14ac:dyDescent="0.3">
      <c r="A19" s="430" t="s">
        <v>1883</v>
      </c>
      <c r="B19" s="430">
        <v>2019</v>
      </c>
      <c r="C19" s="16" t="s">
        <v>82</v>
      </c>
      <c r="D19" s="430" t="s">
        <v>1884</v>
      </c>
      <c r="E19" s="430" t="s">
        <v>1885</v>
      </c>
      <c r="F19" s="430"/>
      <c r="H19" s="432" t="s">
        <v>1886</v>
      </c>
      <c r="I19" s="432" t="s">
        <v>1887</v>
      </c>
      <c r="J19" s="432" t="s">
        <v>1888</v>
      </c>
      <c r="K19" s="430" t="s">
        <v>1889</v>
      </c>
      <c r="L19" s="430" t="s">
        <v>1889</v>
      </c>
      <c r="M19" s="430">
        <v>3110</v>
      </c>
      <c r="N19" s="430" t="s">
        <v>1890</v>
      </c>
      <c r="O19" s="430" t="s">
        <v>1891</v>
      </c>
      <c r="P19" s="430" t="s">
        <v>1892</v>
      </c>
      <c r="Q19" s="432" t="s">
        <v>1893</v>
      </c>
      <c r="R19" s="432" t="s">
        <v>1894</v>
      </c>
      <c r="T19" s="430" t="s">
        <v>1895</v>
      </c>
      <c r="V19" s="430" t="s">
        <v>1895</v>
      </c>
      <c r="AD19" s="430">
        <v>20180701</v>
      </c>
      <c r="AE19" s="430">
        <v>20190630</v>
      </c>
      <c r="AG19" s="430" t="s">
        <v>1896</v>
      </c>
      <c r="AH19" s="430" t="s">
        <v>1896</v>
      </c>
      <c r="AI19" s="430" t="s">
        <v>1896</v>
      </c>
      <c r="AJ19" s="439">
        <v>6034</v>
      </c>
      <c r="AL19" s="433"/>
      <c r="AU19" s="430" t="s">
        <v>1896</v>
      </c>
      <c r="AV19" s="430" t="s">
        <v>1897</v>
      </c>
      <c r="BG19" s="435"/>
    </row>
    <row r="20" spans="1:59" ht="15" customHeight="1" x14ac:dyDescent="0.3">
      <c r="A20" s="430" t="s">
        <v>1883</v>
      </c>
      <c r="B20" s="430">
        <v>2019</v>
      </c>
      <c r="C20" s="16" t="s">
        <v>84</v>
      </c>
      <c r="D20" s="430" t="s">
        <v>1884</v>
      </c>
      <c r="E20" s="430" t="s">
        <v>1885</v>
      </c>
      <c r="F20" s="430"/>
      <c r="H20" s="432" t="s">
        <v>1886</v>
      </c>
      <c r="I20" s="432" t="s">
        <v>1887</v>
      </c>
      <c r="J20" s="432" t="s">
        <v>1888</v>
      </c>
      <c r="K20" s="430" t="s">
        <v>1889</v>
      </c>
      <c r="L20" s="430" t="s">
        <v>1889</v>
      </c>
      <c r="M20" s="430">
        <v>3110</v>
      </c>
      <c r="N20" s="430" t="s">
        <v>1890</v>
      </c>
      <c r="O20" s="430" t="s">
        <v>1891</v>
      </c>
      <c r="P20" s="430" t="s">
        <v>1892</v>
      </c>
      <c r="Q20" s="432" t="s">
        <v>1893</v>
      </c>
      <c r="R20" s="432" t="s">
        <v>1894</v>
      </c>
      <c r="T20" s="430" t="s">
        <v>1895</v>
      </c>
      <c r="V20" s="430" t="s">
        <v>1895</v>
      </c>
      <c r="AD20" s="430">
        <v>20180701</v>
      </c>
      <c r="AE20" s="430">
        <v>20190630</v>
      </c>
      <c r="AG20" s="430" t="s">
        <v>1896</v>
      </c>
      <c r="AH20" s="430" t="s">
        <v>1896</v>
      </c>
      <c r="AI20" s="430" t="s">
        <v>1896</v>
      </c>
      <c r="AJ20" s="439">
        <v>6034</v>
      </c>
      <c r="AL20" s="433"/>
      <c r="AU20" s="430" t="s">
        <v>1896</v>
      </c>
      <c r="AV20" s="430" t="s">
        <v>1897</v>
      </c>
      <c r="BG20" s="435"/>
    </row>
    <row r="21" spans="1:59" ht="15" customHeight="1" x14ac:dyDescent="0.3">
      <c r="A21" s="430" t="s">
        <v>1883</v>
      </c>
      <c r="B21" s="430">
        <v>2019</v>
      </c>
      <c r="C21" s="16" t="s">
        <v>85</v>
      </c>
      <c r="D21" s="430" t="s">
        <v>1884</v>
      </c>
      <c r="E21" s="430" t="s">
        <v>1885</v>
      </c>
      <c r="F21" s="430"/>
      <c r="H21" s="432" t="s">
        <v>1886</v>
      </c>
      <c r="I21" s="432" t="s">
        <v>1887</v>
      </c>
      <c r="J21" s="432" t="s">
        <v>1888</v>
      </c>
      <c r="K21" s="430" t="s">
        <v>1889</v>
      </c>
      <c r="L21" s="430" t="s">
        <v>1889</v>
      </c>
      <c r="M21" s="430">
        <v>3110</v>
      </c>
      <c r="N21" s="430" t="s">
        <v>1890</v>
      </c>
      <c r="O21" s="430" t="s">
        <v>1891</v>
      </c>
      <c r="P21" s="430" t="s">
        <v>1892</v>
      </c>
      <c r="Q21" s="432" t="s">
        <v>1893</v>
      </c>
      <c r="R21" s="432" t="s">
        <v>1894</v>
      </c>
      <c r="T21" s="430" t="s">
        <v>1895</v>
      </c>
      <c r="V21" s="430" t="s">
        <v>1895</v>
      </c>
      <c r="AD21" s="430">
        <v>20180701</v>
      </c>
      <c r="AE21" s="430">
        <v>20190630</v>
      </c>
      <c r="AG21" s="430" t="s">
        <v>1896</v>
      </c>
      <c r="AH21" s="430" t="s">
        <v>1896</v>
      </c>
      <c r="AI21" s="430" t="s">
        <v>1896</v>
      </c>
      <c r="AJ21" s="439">
        <v>6034</v>
      </c>
      <c r="AL21" s="433"/>
      <c r="AU21" s="430" t="s">
        <v>1896</v>
      </c>
      <c r="AV21" s="430" t="s">
        <v>1897</v>
      </c>
      <c r="BG21" s="435"/>
    </row>
    <row r="22" spans="1:59" ht="15" customHeight="1" x14ac:dyDescent="0.3">
      <c r="A22" s="430" t="s">
        <v>1883</v>
      </c>
      <c r="B22" s="430">
        <v>2019</v>
      </c>
      <c r="C22" s="16" t="s">
        <v>86</v>
      </c>
      <c r="D22" s="430" t="s">
        <v>1884</v>
      </c>
      <c r="E22" s="430" t="s">
        <v>1885</v>
      </c>
      <c r="F22" s="430"/>
      <c r="H22" s="432" t="s">
        <v>1886</v>
      </c>
      <c r="I22" s="432" t="s">
        <v>1887</v>
      </c>
      <c r="J22" s="432" t="s">
        <v>1888</v>
      </c>
      <c r="K22" s="430" t="s">
        <v>1889</v>
      </c>
      <c r="L22" s="430" t="s">
        <v>1889</v>
      </c>
      <c r="M22" s="430">
        <v>3110</v>
      </c>
      <c r="N22" s="430" t="s">
        <v>1890</v>
      </c>
      <c r="O22" s="430" t="s">
        <v>1891</v>
      </c>
      <c r="P22" s="430" t="s">
        <v>1892</v>
      </c>
      <c r="Q22" s="432" t="s">
        <v>1893</v>
      </c>
      <c r="R22" s="432" t="s">
        <v>1894</v>
      </c>
      <c r="T22" s="430" t="s">
        <v>1895</v>
      </c>
      <c r="V22" s="430" t="s">
        <v>1895</v>
      </c>
      <c r="AD22" s="430">
        <v>20180701</v>
      </c>
      <c r="AE22" s="430">
        <v>20190630</v>
      </c>
      <c r="AG22" s="430" t="s">
        <v>1896</v>
      </c>
      <c r="AH22" s="430" t="s">
        <v>1896</v>
      </c>
      <c r="AI22" s="430" t="s">
        <v>1896</v>
      </c>
      <c r="AJ22" s="439">
        <v>6034</v>
      </c>
      <c r="AL22" s="433"/>
      <c r="AU22" s="430" t="s">
        <v>1896</v>
      </c>
      <c r="AV22" s="430" t="s">
        <v>1897</v>
      </c>
      <c r="BG22" s="435"/>
    </row>
    <row r="23" spans="1:59" ht="15" customHeight="1" x14ac:dyDescent="0.3">
      <c r="A23" s="430" t="s">
        <v>1883</v>
      </c>
      <c r="B23" s="430">
        <v>2019</v>
      </c>
      <c r="C23" s="16" t="s">
        <v>87</v>
      </c>
      <c r="D23" s="430" t="s">
        <v>1884</v>
      </c>
      <c r="E23" s="430" t="s">
        <v>1885</v>
      </c>
      <c r="F23" s="430"/>
      <c r="H23" s="432" t="s">
        <v>1886</v>
      </c>
      <c r="I23" s="432" t="s">
        <v>1887</v>
      </c>
      <c r="J23" s="432" t="s">
        <v>1888</v>
      </c>
      <c r="K23" s="430" t="s">
        <v>1889</v>
      </c>
      <c r="L23" s="430" t="s">
        <v>1889</v>
      </c>
      <c r="M23" s="430">
        <v>3110</v>
      </c>
      <c r="N23" s="430" t="s">
        <v>1890</v>
      </c>
      <c r="O23" s="430" t="s">
        <v>1891</v>
      </c>
      <c r="P23" s="430" t="s">
        <v>1892</v>
      </c>
      <c r="Q23" s="432" t="s">
        <v>1893</v>
      </c>
      <c r="R23" s="432" t="s">
        <v>1894</v>
      </c>
      <c r="T23" s="430" t="s">
        <v>1895</v>
      </c>
      <c r="V23" s="430" t="s">
        <v>1895</v>
      </c>
      <c r="AD23" s="430">
        <v>20180701</v>
      </c>
      <c r="AE23" s="430">
        <v>20190630</v>
      </c>
      <c r="AG23" s="430" t="s">
        <v>1896</v>
      </c>
      <c r="AH23" s="430" t="s">
        <v>1896</v>
      </c>
      <c r="AI23" s="430" t="s">
        <v>1896</v>
      </c>
      <c r="AJ23" s="439">
        <v>6034</v>
      </c>
      <c r="AL23" s="433"/>
      <c r="AU23" s="430" t="s">
        <v>1896</v>
      </c>
      <c r="AV23" s="430" t="s">
        <v>1897</v>
      </c>
      <c r="BG23" s="435"/>
    </row>
    <row r="24" spans="1:59" ht="15" customHeight="1" x14ac:dyDescent="0.3">
      <c r="A24" s="430" t="s">
        <v>1883</v>
      </c>
      <c r="B24" s="430">
        <v>2019</v>
      </c>
      <c r="C24" s="16" t="s">
        <v>89</v>
      </c>
      <c r="D24" s="430" t="s">
        <v>1884</v>
      </c>
      <c r="E24" s="430" t="s">
        <v>1885</v>
      </c>
      <c r="F24" s="430"/>
      <c r="H24" s="432" t="s">
        <v>1886</v>
      </c>
      <c r="I24" s="432" t="s">
        <v>1887</v>
      </c>
      <c r="J24" s="432" t="s">
        <v>1888</v>
      </c>
      <c r="K24" s="430" t="s">
        <v>1889</v>
      </c>
      <c r="L24" s="430" t="s">
        <v>1889</v>
      </c>
      <c r="M24" s="430">
        <v>3110</v>
      </c>
      <c r="N24" s="430" t="s">
        <v>1890</v>
      </c>
      <c r="O24" s="430" t="s">
        <v>1891</v>
      </c>
      <c r="P24" s="430" t="s">
        <v>1892</v>
      </c>
      <c r="Q24" s="432" t="s">
        <v>1893</v>
      </c>
      <c r="R24" s="432" t="s">
        <v>1894</v>
      </c>
      <c r="T24" s="430" t="s">
        <v>1895</v>
      </c>
      <c r="V24" s="430" t="s">
        <v>1895</v>
      </c>
      <c r="AD24" s="430">
        <v>20180701</v>
      </c>
      <c r="AE24" s="430">
        <v>20190630</v>
      </c>
      <c r="AG24" s="430" t="s">
        <v>1896</v>
      </c>
      <c r="AH24" s="430" t="s">
        <v>1896</v>
      </c>
      <c r="AI24" s="430" t="s">
        <v>1896</v>
      </c>
      <c r="AJ24" s="439">
        <v>6034</v>
      </c>
      <c r="AL24" s="433"/>
      <c r="AU24" s="430" t="s">
        <v>1896</v>
      </c>
      <c r="AV24" s="430" t="s">
        <v>1897</v>
      </c>
      <c r="BG24" s="435"/>
    </row>
    <row r="25" spans="1:59" ht="15" customHeight="1" x14ac:dyDescent="0.3">
      <c r="A25" s="430" t="s">
        <v>1883</v>
      </c>
      <c r="B25" s="430">
        <v>2019</v>
      </c>
      <c r="C25" s="16" t="s">
        <v>92</v>
      </c>
      <c r="D25" s="430" t="s">
        <v>1884</v>
      </c>
      <c r="E25" s="430" t="s">
        <v>1885</v>
      </c>
      <c r="F25" s="430"/>
      <c r="H25" s="432" t="s">
        <v>1886</v>
      </c>
      <c r="I25" s="432" t="s">
        <v>1887</v>
      </c>
      <c r="J25" s="432" t="s">
        <v>1888</v>
      </c>
      <c r="K25" s="430" t="s">
        <v>1889</v>
      </c>
      <c r="L25" s="430" t="s">
        <v>1889</v>
      </c>
      <c r="M25" s="430">
        <v>3110</v>
      </c>
      <c r="N25" s="430" t="s">
        <v>1890</v>
      </c>
      <c r="O25" s="430" t="s">
        <v>1891</v>
      </c>
      <c r="P25" s="430" t="s">
        <v>1892</v>
      </c>
      <c r="Q25" s="432" t="s">
        <v>1893</v>
      </c>
      <c r="R25" s="432" t="s">
        <v>1894</v>
      </c>
      <c r="T25" s="430" t="s">
        <v>1895</v>
      </c>
      <c r="V25" s="430" t="s">
        <v>1895</v>
      </c>
      <c r="AD25" s="430">
        <v>20180701</v>
      </c>
      <c r="AE25" s="430">
        <v>20190630</v>
      </c>
      <c r="AG25" s="430" t="s">
        <v>1896</v>
      </c>
      <c r="AH25" s="430" t="s">
        <v>1896</v>
      </c>
      <c r="AI25" s="430" t="s">
        <v>1896</v>
      </c>
      <c r="AJ25" s="439">
        <v>6034</v>
      </c>
      <c r="AL25" s="433"/>
      <c r="AU25" s="430" t="s">
        <v>1896</v>
      </c>
      <c r="AV25" s="430" t="s">
        <v>1897</v>
      </c>
      <c r="BG25" s="435"/>
    </row>
    <row r="26" spans="1:59" ht="15" customHeight="1" x14ac:dyDescent="0.3">
      <c r="A26" s="430" t="s">
        <v>1883</v>
      </c>
      <c r="B26" s="430">
        <v>2019</v>
      </c>
      <c r="C26" s="16" t="s">
        <v>93</v>
      </c>
      <c r="D26" s="430" t="s">
        <v>1884</v>
      </c>
      <c r="E26" s="430" t="s">
        <v>1885</v>
      </c>
      <c r="F26" s="430"/>
      <c r="H26" s="432" t="s">
        <v>1886</v>
      </c>
      <c r="I26" s="432" t="s">
        <v>1887</v>
      </c>
      <c r="J26" s="432" t="s">
        <v>1888</v>
      </c>
      <c r="K26" s="430" t="s">
        <v>1889</v>
      </c>
      <c r="L26" s="430" t="s">
        <v>1889</v>
      </c>
      <c r="M26" s="430">
        <v>3110</v>
      </c>
      <c r="N26" s="430" t="s">
        <v>1890</v>
      </c>
      <c r="O26" s="430" t="s">
        <v>1891</v>
      </c>
      <c r="P26" s="430" t="s">
        <v>1892</v>
      </c>
      <c r="Q26" s="432" t="s">
        <v>1893</v>
      </c>
      <c r="R26" s="432" t="s">
        <v>1894</v>
      </c>
      <c r="T26" s="430" t="s">
        <v>1895</v>
      </c>
      <c r="V26" s="430" t="s">
        <v>1895</v>
      </c>
      <c r="AD26" s="430">
        <v>20180701</v>
      </c>
      <c r="AE26" s="430">
        <v>20190630</v>
      </c>
      <c r="AG26" s="430" t="s">
        <v>1896</v>
      </c>
      <c r="AH26" s="430" t="s">
        <v>1896</v>
      </c>
      <c r="AI26" s="430" t="s">
        <v>1896</v>
      </c>
      <c r="AJ26" s="439">
        <v>6034</v>
      </c>
      <c r="AL26" s="433"/>
      <c r="AU26" s="430" t="s">
        <v>1896</v>
      </c>
      <c r="AV26" s="430" t="s">
        <v>1897</v>
      </c>
      <c r="BG26" s="435"/>
    </row>
    <row r="27" spans="1:59" ht="15" customHeight="1" x14ac:dyDescent="0.3">
      <c r="A27" s="430" t="s">
        <v>1883</v>
      </c>
      <c r="B27" s="430">
        <v>2019</v>
      </c>
      <c r="C27" s="16" t="s">
        <v>95</v>
      </c>
      <c r="D27" s="430" t="s">
        <v>1884</v>
      </c>
      <c r="E27" s="430" t="s">
        <v>1885</v>
      </c>
      <c r="F27" s="430"/>
      <c r="H27" s="432" t="s">
        <v>1886</v>
      </c>
      <c r="I27" s="432" t="s">
        <v>1887</v>
      </c>
      <c r="J27" s="432" t="s">
        <v>1888</v>
      </c>
      <c r="K27" s="430" t="s">
        <v>1889</v>
      </c>
      <c r="L27" s="430" t="s">
        <v>1889</v>
      </c>
      <c r="M27" s="430">
        <v>3110</v>
      </c>
      <c r="N27" s="430" t="s">
        <v>1890</v>
      </c>
      <c r="O27" s="430" t="s">
        <v>1891</v>
      </c>
      <c r="P27" s="430" t="s">
        <v>1892</v>
      </c>
      <c r="Q27" s="432" t="s">
        <v>1893</v>
      </c>
      <c r="R27" s="432" t="s">
        <v>1894</v>
      </c>
      <c r="T27" s="430" t="s">
        <v>1895</v>
      </c>
      <c r="V27" s="430" t="s">
        <v>1895</v>
      </c>
      <c r="AD27" s="430">
        <v>20180701</v>
      </c>
      <c r="AE27" s="430">
        <v>20190630</v>
      </c>
      <c r="AG27" s="430" t="s">
        <v>1896</v>
      </c>
      <c r="AH27" s="430" t="s">
        <v>1896</v>
      </c>
      <c r="AI27" s="430" t="s">
        <v>1896</v>
      </c>
      <c r="AJ27" s="439">
        <v>6034</v>
      </c>
      <c r="AL27" s="433"/>
      <c r="AU27" s="430" t="s">
        <v>1896</v>
      </c>
      <c r="AV27" s="430" t="s">
        <v>1897</v>
      </c>
      <c r="BG27" s="435"/>
    </row>
    <row r="28" spans="1:59" ht="15" customHeight="1" x14ac:dyDescent="0.3">
      <c r="A28" s="430" t="s">
        <v>1883</v>
      </c>
      <c r="B28" s="430">
        <v>2019</v>
      </c>
      <c r="C28" s="16" t="s">
        <v>96</v>
      </c>
      <c r="D28" s="430" t="s">
        <v>1884</v>
      </c>
      <c r="E28" s="430" t="s">
        <v>1885</v>
      </c>
      <c r="F28" s="430"/>
      <c r="H28" s="432" t="s">
        <v>1886</v>
      </c>
      <c r="I28" s="432" t="s">
        <v>1887</v>
      </c>
      <c r="J28" s="432" t="s">
        <v>1888</v>
      </c>
      <c r="K28" s="430" t="s">
        <v>1889</v>
      </c>
      <c r="L28" s="430" t="s">
        <v>1889</v>
      </c>
      <c r="M28" s="430">
        <v>3110</v>
      </c>
      <c r="N28" s="430" t="s">
        <v>1890</v>
      </c>
      <c r="O28" s="430" t="s">
        <v>1891</v>
      </c>
      <c r="P28" s="430" t="s">
        <v>1892</v>
      </c>
      <c r="Q28" s="432" t="s">
        <v>1893</v>
      </c>
      <c r="R28" s="432" t="s">
        <v>1894</v>
      </c>
      <c r="T28" s="430" t="s">
        <v>1895</v>
      </c>
      <c r="V28" s="430" t="s">
        <v>1895</v>
      </c>
      <c r="AD28" s="430">
        <v>20180701</v>
      </c>
      <c r="AE28" s="430">
        <v>20190630</v>
      </c>
      <c r="AG28" s="430" t="s">
        <v>1896</v>
      </c>
      <c r="AH28" s="430" t="s">
        <v>1896</v>
      </c>
      <c r="AI28" s="430" t="s">
        <v>1896</v>
      </c>
      <c r="AJ28" s="439">
        <v>6034</v>
      </c>
      <c r="AL28" s="433"/>
      <c r="AU28" s="430" t="s">
        <v>1896</v>
      </c>
      <c r="AV28" s="430" t="s">
        <v>1897</v>
      </c>
      <c r="BG28" s="435"/>
    </row>
    <row r="29" spans="1:59" ht="15" customHeight="1" x14ac:dyDescent="0.3">
      <c r="A29" s="430" t="s">
        <v>1883</v>
      </c>
      <c r="B29" s="430">
        <v>2019</v>
      </c>
      <c r="C29" s="16" t="s">
        <v>97</v>
      </c>
      <c r="D29" s="430" t="s">
        <v>1884</v>
      </c>
      <c r="E29" s="430" t="s">
        <v>1885</v>
      </c>
      <c r="F29" s="430"/>
      <c r="H29" s="432" t="s">
        <v>1886</v>
      </c>
      <c r="I29" s="432" t="s">
        <v>1887</v>
      </c>
      <c r="J29" s="432" t="s">
        <v>1888</v>
      </c>
      <c r="K29" s="430" t="s">
        <v>1889</v>
      </c>
      <c r="L29" s="430" t="s">
        <v>1889</v>
      </c>
      <c r="M29" s="430">
        <v>3110</v>
      </c>
      <c r="N29" s="430" t="s">
        <v>1890</v>
      </c>
      <c r="O29" s="430" t="s">
        <v>1891</v>
      </c>
      <c r="P29" s="430" t="s">
        <v>1892</v>
      </c>
      <c r="Q29" s="432" t="s">
        <v>1893</v>
      </c>
      <c r="R29" s="432" t="s">
        <v>1894</v>
      </c>
      <c r="T29" s="430" t="s">
        <v>1895</v>
      </c>
      <c r="V29" s="430" t="s">
        <v>1895</v>
      </c>
      <c r="AD29" s="430">
        <v>20180701</v>
      </c>
      <c r="AE29" s="430">
        <v>20190630</v>
      </c>
      <c r="AG29" s="430" t="s">
        <v>1896</v>
      </c>
      <c r="AH29" s="430" t="s">
        <v>1896</v>
      </c>
      <c r="AI29" s="430" t="s">
        <v>1896</v>
      </c>
      <c r="AJ29" s="439">
        <v>6034</v>
      </c>
      <c r="AL29" s="433"/>
      <c r="AU29" s="430" t="s">
        <v>1896</v>
      </c>
      <c r="AV29" s="430" t="s">
        <v>1897</v>
      </c>
      <c r="BG29" s="435"/>
    </row>
    <row r="30" spans="1:59" ht="15" customHeight="1" x14ac:dyDescent="0.3">
      <c r="A30" s="430" t="s">
        <v>1883</v>
      </c>
      <c r="B30" s="430">
        <v>2019</v>
      </c>
      <c r="C30" s="16" t="s">
        <v>99</v>
      </c>
      <c r="D30" s="430" t="s">
        <v>1884</v>
      </c>
      <c r="E30" s="430" t="s">
        <v>1885</v>
      </c>
      <c r="F30" s="430"/>
      <c r="H30" s="432" t="s">
        <v>1886</v>
      </c>
      <c r="I30" s="432" t="s">
        <v>1887</v>
      </c>
      <c r="J30" s="432" t="s">
        <v>1888</v>
      </c>
      <c r="K30" s="430" t="s">
        <v>1889</v>
      </c>
      <c r="L30" s="430" t="s">
        <v>1889</v>
      </c>
      <c r="M30" s="430">
        <v>3110</v>
      </c>
      <c r="N30" s="430" t="s">
        <v>1890</v>
      </c>
      <c r="O30" s="430" t="s">
        <v>1891</v>
      </c>
      <c r="P30" s="430" t="s">
        <v>1892</v>
      </c>
      <c r="Q30" s="432" t="s">
        <v>1893</v>
      </c>
      <c r="R30" s="432" t="s">
        <v>1894</v>
      </c>
      <c r="T30" s="430" t="s">
        <v>1895</v>
      </c>
      <c r="V30" s="430" t="s">
        <v>1895</v>
      </c>
      <c r="AD30" s="430">
        <v>20180701</v>
      </c>
      <c r="AE30" s="430">
        <v>20190630</v>
      </c>
      <c r="AG30" s="430" t="s">
        <v>1896</v>
      </c>
      <c r="AH30" s="430" t="s">
        <v>1896</v>
      </c>
      <c r="AI30" s="430" t="s">
        <v>1896</v>
      </c>
      <c r="AJ30" s="439">
        <v>9654</v>
      </c>
      <c r="AL30" s="433"/>
      <c r="AU30" s="430" t="s">
        <v>1896</v>
      </c>
      <c r="AV30" s="430" t="s">
        <v>1897</v>
      </c>
      <c r="BG30" s="435"/>
    </row>
    <row r="31" spans="1:59" ht="15" customHeight="1" x14ac:dyDescent="0.3">
      <c r="A31" s="430" t="s">
        <v>1883</v>
      </c>
      <c r="B31" s="430">
        <v>2019</v>
      </c>
      <c r="C31" s="16" t="s">
        <v>103</v>
      </c>
      <c r="D31" s="430" t="s">
        <v>1884</v>
      </c>
      <c r="E31" s="430" t="s">
        <v>1885</v>
      </c>
      <c r="F31" s="430"/>
      <c r="H31" s="432" t="s">
        <v>1886</v>
      </c>
      <c r="I31" s="432" t="s">
        <v>1887</v>
      </c>
      <c r="J31" s="432" t="s">
        <v>1888</v>
      </c>
      <c r="K31" s="430" t="s">
        <v>1889</v>
      </c>
      <c r="L31" s="430" t="s">
        <v>1889</v>
      </c>
      <c r="M31" s="430">
        <v>3110</v>
      </c>
      <c r="N31" s="430" t="s">
        <v>1890</v>
      </c>
      <c r="O31" s="430" t="s">
        <v>1891</v>
      </c>
      <c r="P31" s="430" t="s">
        <v>1892</v>
      </c>
      <c r="Q31" s="432" t="s">
        <v>1893</v>
      </c>
      <c r="R31" s="432" t="s">
        <v>1894</v>
      </c>
      <c r="T31" s="430" t="s">
        <v>1895</v>
      </c>
      <c r="V31" s="430" t="s">
        <v>1895</v>
      </c>
      <c r="AD31" s="430">
        <v>20180701</v>
      </c>
      <c r="AE31" s="430">
        <v>20190630</v>
      </c>
      <c r="AG31" s="430" t="s">
        <v>1896</v>
      </c>
      <c r="AH31" s="430" t="s">
        <v>1896</v>
      </c>
      <c r="AI31" s="430" t="s">
        <v>1896</v>
      </c>
      <c r="AJ31" s="439">
        <v>6034</v>
      </c>
      <c r="AL31" s="433"/>
      <c r="AU31" s="430" t="s">
        <v>1896</v>
      </c>
      <c r="AV31" s="430" t="s">
        <v>1897</v>
      </c>
      <c r="BG31" s="435"/>
    </row>
    <row r="32" spans="1:59" ht="15" customHeight="1" x14ac:dyDescent="0.3">
      <c r="A32" s="430" t="s">
        <v>1883</v>
      </c>
      <c r="B32" s="430">
        <v>2019</v>
      </c>
      <c r="C32" s="16" t="s">
        <v>104</v>
      </c>
      <c r="D32" s="430" t="s">
        <v>1884</v>
      </c>
      <c r="E32" s="430" t="s">
        <v>1885</v>
      </c>
      <c r="F32" s="430"/>
      <c r="H32" s="432" t="s">
        <v>1886</v>
      </c>
      <c r="I32" s="432" t="s">
        <v>1887</v>
      </c>
      <c r="J32" s="432" t="s">
        <v>1888</v>
      </c>
      <c r="K32" s="430" t="s">
        <v>1889</v>
      </c>
      <c r="L32" s="430" t="s">
        <v>1889</v>
      </c>
      <c r="M32" s="430">
        <v>3110</v>
      </c>
      <c r="N32" s="430" t="s">
        <v>1890</v>
      </c>
      <c r="O32" s="430" t="s">
        <v>1891</v>
      </c>
      <c r="P32" s="430" t="s">
        <v>1892</v>
      </c>
      <c r="Q32" s="432" t="s">
        <v>1893</v>
      </c>
      <c r="R32" s="432" t="s">
        <v>1894</v>
      </c>
      <c r="T32" s="430" t="s">
        <v>1895</v>
      </c>
      <c r="V32" s="430" t="s">
        <v>1895</v>
      </c>
      <c r="AD32" s="430">
        <v>20180701</v>
      </c>
      <c r="AE32" s="430">
        <v>20190630</v>
      </c>
      <c r="AG32" s="430" t="s">
        <v>1896</v>
      </c>
      <c r="AH32" s="430" t="s">
        <v>1896</v>
      </c>
      <c r="AI32" s="430" t="s">
        <v>1896</v>
      </c>
      <c r="AJ32" s="439">
        <v>6034</v>
      </c>
      <c r="AL32" s="433"/>
      <c r="AU32" s="430" t="s">
        <v>1896</v>
      </c>
      <c r="AV32" s="430" t="s">
        <v>1897</v>
      </c>
      <c r="BG32" s="435"/>
    </row>
    <row r="33" spans="1:59" ht="15" customHeight="1" x14ac:dyDescent="0.3">
      <c r="A33" s="430" t="s">
        <v>1883</v>
      </c>
      <c r="B33" s="430">
        <v>2019</v>
      </c>
      <c r="C33" s="16" t="s">
        <v>106</v>
      </c>
      <c r="D33" s="430" t="s">
        <v>1884</v>
      </c>
      <c r="E33" s="430" t="s">
        <v>1885</v>
      </c>
      <c r="F33" s="430"/>
      <c r="H33" s="432" t="s">
        <v>1886</v>
      </c>
      <c r="I33" s="432" t="s">
        <v>1887</v>
      </c>
      <c r="J33" s="432" t="s">
        <v>1888</v>
      </c>
      <c r="K33" s="430" t="s">
        <v>1889</v>
      </c>
      <c r="L33" s="430" t="s">
        <v>1889</v>
      </c>
      <c r="M33" s="430">
        <v>3110</v>
      </c>
      <c r="N33" s="430" t="s">
        <v>1890</v>
      </c>
      <c r="O33" s="430" t="s">
        <v>1891</v>
      </c>
      <c r="P33" s="430" t="s">
        <v>1892</v>
      </c>
      <c r="Q33" s="432" t="s">
        <v>1893</v>
      </c>
      <c r="R33" s="432" t="s">
        <v>1894</v>
      </c>
      <c r="T33" s="430" t="s">
        <v>1895</v>
      </c>
      <c r="V33" s="430" t="s">
        <v>1895</v>
      </c>
      <c r="AD33" s="430">
        <v>20180701</v>
      </c>
      <c r="AE33" s="430">
        <v>20190630</v>
      </c>
      <c r="AG33" s="430" t="s">
        <v>1896</v>
      </c>
      <c r="AH33" s="430" t="s">
        <v>1896</v>
      </c>
      <c r="AI33" s="430" t="s">
        <v>1896</v>
      </c>
      <c r="AJ33" s="439">
        <v>6034</v>
      </c>
      <c r="AL33" s="433"/>
      <c r="AU33" s="430" t="s">
        <v>1896</v>
      </c>
      <c r="AV33" s="430" t="s">
        <v>1897</v>
      </c>
      <c r="BG33" s="435"/>
    </row>
    <row r="34" spans="1:59" ht="15" customHeight="1" x14ac:dyDescent="0.3">
      <c r="A34" s="430" t="s">
        <v>1883</v>
      </c>
      <c r="B34" s="430">
        <v>2019</v>
      </c>
      <c r="C34" s="16" t="s">
        <v>108</v>
      </c>
      <c r="D34" s="430" t="s">
        <v>1884</v>
      </c>
      <c r="E34" s="430" t="s">
        <v>1885</v>
      </c>
      <c r="F34" s="430"/>
      <c r="H34" s="432" t="s">
        <v>1886</v>
      </c>
      <c r="I34" s="432" t="s">
        <v>1887</v>
      </c>
      <c r="J34" s="432" t="s">
        <v>1888</v>
      </c>
      <c r="K34" s="430" t="s">
        <v>1889</v>
      </c>
      <c r="L34" s="430" t="s">
        <v>1889</v>
      </c>
      <c r="M34" s="430">
        <v>3110</v>
      </c>
      <c r="N34" s="430" t="s">
        <v>1890</v>
      </c>
      <c r="O34" s="430" t="s">
        <v>1891</v>
      </c>
      <c r="P34" s="430" t="s">
        <v>1892</v>
      </c>
      <c r="Q34" s="432" t="s">
        <v>1893</v>
      </c>
      <c r="R34" s="432" t="s">
        <v>1894</v>
      </c>
      <c r="T34" s="430" t="s">
        <v>1895</v>
      </c>
      <c r="V34" s="430" t="s">
        <v>1895</v>
      </c>
      <c r="AD34" s="430">
        <v>20180701</v>
      </c>
      <c r="AE34" s="430">
        <v>20190630</v>
      </c>
      <c r="AG34" s="430" t="s">
        <v>1896</v>
      </c>
      <c r="AH34" s="430" t="s">
        <v>1896</v>
      </c>
      <c r="AI34" s="430" t="s">
        <v>1896</v>
      </c>
      <c r="AJ34" s="439">
        <v>6034</v>
      </c>
      <c r="AL34" s="433"/>
      <c r="AU34" s="430" t="s">
        <v>1896</v>
      </c>
      <c r="AV34" s="430" t="s">
        <v>1897</v>
      </c>
      <c r="BG34" s="435"/>
    </row>
    <row r="35" spans="1:59" ht="15" customHeight="1" x14ac:dyDescent="0.3">
      <c r="A35" s="430" t="s">
        <v>1883</v>
      </c>
      <c r="B35" s="430">
        <v>2019</v>
      </c>
      <c r="C35" s="16" t="s">
        <v>110</v>
      </c>
      <c r="D35" s="430" t="s">
        <v>1884</v>
      </c>
      <c r="E35" s="430" t="s">
        <v>1885</v>
      </c>
      <c r="F35" s="430"/>
      <c r="H35" s="432" t="s">
        <v>1886</v>
      </c>
      <c r="I35" s="432" t="s">
        <v>1887</v>
      </c>
      <c r="J35" s="432" t="s">
        <v>1888</v>
      </c>
      <c r="K35" s="430" t="s">
        <v>1889</v>
      </c>
      <c r="L35" s="430" t="s">
        <v>1889</v>
      </c>
      <c r="M35" s="430">
        <v>3110</v>
      </c>
      <c r="N35" s="430" t="s">
        <v>1890</v>
      </c>
      <c r="O35" s="430" t="s">
        <v>1891</v>
      </c>
      <c r="P35" s="430" t="s">
        <v>1892</v>
      </c>
      <c r="Q35" s="432" t="s">
        <v>1893</v>
      </c>
      <c r="R35" s="432" t="s">
        <v>1894</v>
      </c>
      <c r="T35" s="430" t="s">
        <v>1895</v>
      </c>
      <c r="V35" s="430" t="s">
        <v>1895</v>
      </c>
      <c r="AD35" s="430">
        <v>20180701</v>
      </c>
      <c r="AE35" s="430">
        <v>20190630</v>
      </c>
      <c r="AG35" s="430" t="s">
        <v>1896</v>
      </c>
      <c r="AH35" s="430" t="s">
        <v>1896</v>
      </c>
      <c r="AI35" s="430" t="s">
        <v>1896</v>
      </c>
      <c r="AJ35" s="439">
        <v>6034</v>
      </c>
      <c r="AL35" s="433"/>
      <c r="AU35" s="430" t="s">
        <v>1896</v>
      </c>
      <c r="AV35" s="430" t="s">
        <v>1897</v>
      </c>
      <c r="BG35" s="435"/>
    </row>
    <row r="36" spans="1:59" ht="15" customHeight="1" x14ac:dyDescent="0.3">
      <c r="A36" s="430" t="s">
        <v>1883</v>
      </c>
      <c r="B36" s="430">
        <v>2019</v>
      </c>
      <c r="C36" s="16" t="s">
        <v>111</v>
      </c>
      <c r="D36" s="430" t="s">
        <v>1884</v>
      </c>
      <c r="E36" s="430" t="s">
        <v>1885</v>
      </c>
      <c r="F36" s="430"/>
      <c r="H36" s="432" t="s">
        <v>1886</v>
      </c>
      <c r="I36" s="432" t="s">
        <v>1887</v>
      </c>
      <c r="J36" s="432" t="s">
        <v>1888</v>
      </c>
      <c r="K36" s="430" t="s">
        <v>1889</v>
      </c>
      <c r="L36" s="430" t="s">
        <v>1889</v>
      </c>
      <c r="M36" s="430">
        <v>3110</v>
      </c>
      <c r="N36" s="430" t="s">
        <v>1890</v>
      </c>
      <c r="O36" s="430" t="s">
        <v>1891</v>
      </c>
      <c r="P36" s="430" t="s">
        <v>1892</v>
      </c>
      <c r="Q36" s="432" t="s">
        <v>1893</v>
      </c>
      <c r="R36" s="432" t="s">
        <v>1894</v>
      </c>
      <c r="T36" s="430" t="s">
        <v>1895</v>
      </c>
      <c r="V36" s="430" t="s">
        <v>1895</v>
      </c>
      <c r="AD36" s="430">
        <v>20180701</v>
      </c>
      <c r="AE36" s="430">
        <v>20190630</v>
      </c>
      <c r="AG36" s="430" t="s">
        <v>1896</v>
      </c>
      <c r="AH36" s="430" t="s">
        <v>1896</v>
      </c>
      <c r="AI36" s="430" t="s">
        <v>1896</v>
      </c>
      <c r="AJ36" s="439">
        <v>6034</v>
      </c>
      <c r="AL36" s="433"/>
      <c r="AU36" s="430" t="s">
        <v>1896</v>
      </c>
      <c r="AV36" s="430" t="s">
        <v>1897</v>
      </c>
      <c r="BG36" s="435"/>
    </row>
    <row r="37" spans="1:59" ht="15" customHeight="1" x14ac:dyDescent="0.3">
      <c r="A37" s="430" t="s">
        <v>1883</v>
      </c>
      <c r="B37" s="430">
        <v>2019</v>
      </c>
      <c r="C37" s="16" t="s">
        <v>112</v>
      </c>
      <c r="D37" s="430" t="s">
        <v>1884</v>
      </c>
      <c r="E37" s="430" t="s">
        <v>1885</v>
      </c>
      <c r="F37" s="430"/>
      <c r="H37" s="432" t="s">
        <v>1886</v>
      </c>
      <c r="I37" s="432" t="s">
        <v>1887</v>
      </c>
      <c r="J37" s="432" t="s">
        <v>1888</v>
      </c>
      <c r="K37" s="430" t="s">
        <v>1889</v>
      </c>
      <c r="L37" s="430" t="s">
        <v>1889</v>
      </c>
      <c r="M37" s="430">
        <v>3110</v>
      </c>
      <c r="N37" s="430" t="s">
        <v>1890</v>
      </c>
      <c r="O37" s="430" t="s">
        <v>1891</v>
      </c>
      <c r="P37" s="430" t="s">
        <v>1892</v>
      </c>
      <c r="Q37" s="432" t="s">
        <v>1893</v>
      </c>
      <c r="R37" s="432" t="s">
        <v>1894</v>
      </c>
      <c r="T37" s="430" t="s">
        <v>1895</v>
      </c>
      <c r="V37" s="430" t="s">
        <v>1895</v>
      </c>
      <c r="AD37" s="430">
        <v>20180701</v>
      </c>
      <c r="AE37" s="430">
        <v>20190630</v>
      </c>
      <c r="AG37" s="430" t="s">
        <v>1896</v>
      </c>
      <c r="AH37" s="430" t="s">
        <v>1896</v>
      </c>
      <c r="AI37" s="430" t="s">
        <v>1896</v>
      </c>
      <c r="AJ37" s="439">
        <v>6034</v>
      </c>
      <c r="AL37" s="433"/>
      <c r="AU37" s="430" t="s">
        <v>1896</v>
      </c>
      <c r="AV37" s="430" t="s">
        <v>1897</v>
      </c>
      <c r="BG37" s="435"/>
    </row>
    <row r="38" spans="1:59" ht="15" customHeight="1" x14ac:dyDescent="0.3">
      <c r="A38" s="430" t="s">
        <v>1883</v>
      </c>
      <c r="B38" s="430">
        <v>2019</v>
      </c>
      <c r="C38" s="16" t="s">
        <v>114</v>
      </c>
      <c r="D38" s="430" t="s">
        <v>1884</v>
      </c>
      <c r="E38" s="430" t="s">
        <v>1885</v>
      </c>
      <c r="F38" s="430"/>
      <c r="H38" s="432" t="s">
        <v>1886</v>
      </c>
      <c r="I38" s="432" t="s">
        <v>1887</v>
      </c>
      <c r="J38" s="432" t="s">
        <v>1888</v>
      </c>
      <c r="K38" s="430" t="s">
        <v>1889</v>
      </c>
      <c r="L38" s="430" t="s">
        <v>1889</v>
      </c>
      <c r="M38" s="430">
        <v>3110</v>
      </c>
      <c r="N38" s="430" t="s">
        <v>1890</v>
      </c>
      <c r="O38" s="430" t="s">
        <v>1891</v>
      </c>
      <c r="P38" s="430" t="s">
        <v>1892</v>
      </c>
      <c r="Q38" s="432" t="s">
        <v>1893</v>
      </c>
      <c r="R38" s="432" t="s">
        <v>1894</v>
      </c>
      <c r="T38" s="430" t="s">
        <v>1895</v>
      </c>
      <c r="V38" s="430" t="s">
        <v>1895</v>
      </c>
      <c r="AD38" s="430">
        <v>20180701</v>
      </c>
      <c r="AE38" s="430">
        <v>20190630</v>
      </c>
      <c r="AG38" s="430" t="s">
        <v>1896</v>
      </c>
      <c r="AH38" s="430" t="s">
        <v>1896</v>
      </c>
      <c r="AI38" s="430" t="s">
        <v>1896</v>
      </c>
      <c r="AJ38" s="439">
        <v>6034</v>
      </c>
      <c r="AL38" s="433"/>
      <c r="AU38" s="430" t="s">
        <v>1896</v>
      </c>
      <c r="AV38" s="430" t="s">
        <v>1897</v>
      </c>
      <c r="BG38" s="435"/>
    </row>
    <row r="39" spans="1:59" ht="15" customHeight="1" x14ac:dyDescent="0.3">
      <c r="A39" s="430" t="s">
        <v>1883</v>
      </c>
      <c r="B39" s="430">
        <v>2019</v>
      </c>
      <c r="C39" s="16" t="s">
        <v>116</v>
      </c>
      <c r="D39" s="430" t="s">
        <v>1884</v>
      </c>
      <c r="E39" s="430" t="s">
        <v>1885</v>
      </c>
      <c r="F39" s="430"/>
      <c r="H39" s="432" t="s">
        <v>1886</v>
      </c>
      <c r="I39" s="432" t="s">
        <v>1887</v>
      </c>
      <c r="J39" s="432" t="s">
        <v>1888</v>
      </c>
      <c r="K39" s="430" t="s">
        <v>1889</v>
      </c>
      <c r="L39" s="430" t="s">
        <v>1889</v>
      </c>
      <c r="M39" s="430">
        <v>3110</v>
      </c>
      <c r="N39" s="430" t="s">
        <v>1890</v>
      </c>
      <c r="O39" s="430" t="s">
        <v>1891</v>
      </c>
      <c r="P39" s="430" t="s">
        <v>1892</v>
      </c>
      <c r="Q39" s="432" t="s">
        <v>1893</v>
      </c>
      <c r="R39" s="432" t="s">
        <v>1894</v>
      </c>
      <c r="T39" s="430" t="s">
        <v>1895</v>
      </c>
      <c r="V39" s="430" t="s">
        <v>1895</v>
      </c>
      <c r="AD39" s="430">
        <v>20180701</v>
      </c>
      <c r="AE39" s="430">
        <v>20190630</v>
      </c>
      <c r="AG39" s="430" t="s">
        <v>1896</v>
      </c>
      <c r="AH39" s="430" t="s">
        <v>1896</v>
      </c>
      <c r="AI39" s="430" t="s">
        <v>1896</v>
      </c>
      <c r="AJ39" s="439">
        <v>6034</v>
      </c>
      <c r="AL39" s="433"/>
      <c r="AU39" s="430" t="s">
        <v>1896</v>
      </c>
      <c r="AV39" s="430" t="s">
        <v>1897</v>
      </c>
      <c r="BG39" s="435"/>
    </row>
    <row r="40" spans="1:59" ht="15" customHeight="1" x14ac:dyDescent="0.3">
      <c r="A40" s="430" t="s">
        <v>1883</v>
      </c>
      <c r="B40" s="430">
        <v>2019</v>
      </c>
      <c r="C40" s="16" t="s">
        <v>117</v>
      </c>
      <c r="D40" s="430" t="s">
        <v>1884</v>
      </c>
      <c r="E40" s="430" t="s">
        <v>1885</v>
      </c>
      <c r="F40" s="430"/>
      <c r="H40" s="432" t="s">
        <v>1886</v>
      </c>
      <c r="I40" s="432" t="s">
        <v>1887</v>
      </c>
      <c r="J40" s="432" t="s">
        <v>1888</v>
      </c>
      <c r="K40" s="430" t="s">
        <v>1889</v>
      </c>
      <c r="L40" s="430" t="s">
        <v>1889</v>
      </c>
      <c r="M40" s="430">
        <v>3110</v>
      </c>
      <c r="N40" s="430" t="s">
        <v>1890</v>
      </c>
      <c r="O40" s="430" t="s">
        <v>1891</v>
      </c>
      <c r="P40" s="430" t="s">
        <v>1892</v>
      </c>
      <c r="Q40" s="432" t="s">
        <v>1893</v>
      </c>
      <c r="R40" s="432" t="s">
        <v>1894</v>
      </c>
      <c r="T40" s="430" t="s">
        <v>1895</v>
      </c>
      <c r="V40" s="430" t="s">
        <v>1895</v>
      </c>
      <c r="AD40" s="430">
        <v>20180701</v>
      </c>
      <c r="AE40" s="430">
        <v>20190630</v>
      </c>
      <c r="AG40" s="430" t="s">
        <v>1896</v>
      </c>
      <c r="AH40" s="430" t="s">
        <v>1896</v>
      </c>
      <c r="AI40" s="430" t="s">
        <v>1896</v>
      </c>
      <c r="AJ40" s="439">
        <v>6034</v>
      </c>
      <c r="AL40" s="433"/>
      <c r="AU40" s="430" t="s">
        <v>1896</v>
      </c>
      <c r="AV40" s="430" t="s">
        <v>1897</v>
      </c>
      <c r="BG40" s="435"/>
    </row>
    <row r="41" spans="1:59" ht="15" customHeight="1" x14ac:dyDescent="0.3">
      <c r="A41" s="430" t="s">
        <v>1883</v>
      </c>
      <c r="B41" s="430">
        <v>2019</v>
      </c>
      <c r="C41" s="16" t="s">
        <v>118</v>
      </c>
      <c r="D41" s="430" t="s">
        <v>1884</v>
      </c>
      <c r="E41" s="430" t="s">
        <v>1885</v>
      </c>
      <c r="F41" s="430"/>
      <c r="H41" s="432" t="s">
        <v>1886</v>
      </c>
      <c r="I41" s="432" t="s">
        <v>1887</v>
      </c>
      <c r="J41" s="432" t="s">
        <v>1888</v>
      </c>
      <c r="K41" s="430" t="s">
        <v>1889</v>
      </c>
      <c r="L41" s="430" t="s">
        <v>1889</v>
      </c>
      <c r="M41" s="430">
        <v>3110</v>
      </c>
      <c r="N41" s="430" t="s">
        <v>1890</v>
      </c>
      <c r="O41" s="430" t="s">
        <v>1891</v>
      </c>
      <c r="P41" s="430" t="s">
        <v>1892</v>
      </c>
      <c r="Q41" s="432" t="s">
        <v>1893</v>
      </c>
      <c r="R41" s="432" t="s">
        <v>1894</v>
      </c>
      <c r="T41" s="430" t="s">
        <v>1895</v>
      </c>
      <c r="V41" s="430" t="s">
        <v>1895</v>
      </c>
      <c r="AD41" s="430">
        <v>20180701</v>
      </c>
      <c r="AE41" s="430">
        <v>20190630</v>
      </c>
      <c r="AG41" s="430" t="s">
        <v>1896</v>
      </c>
      <c r="AH41" s="430" t="s">
        <v>1896</v>
      </c>
      <c r="AI41" s="430" t="s">
        <v>1896</v>
      </c>
      <c r="AJ41" s="439">
        <v>6034</v>
      </c>
      <c r="AL41" s="433"/>
      <c r="AU41" s="430" t="s">
        <v>1896</v>
      </c>
      <c r="AV41" s="430" t="s">
        <v>1897</v>
      </c>
      <c r="BG41" s="435"/>
    </row>
    <row r="42" spans="1:59" ht="15" customHeight="1" x14ac:dyDescent="0.3">
      <c r="A42" s="430" t="s">
        <v>1883</v>
      </c>
      <c r="B42" s="430">
        <v>2019</v>
      </c>
      <c r="C42" s="16" t="s">
        <v>120</v>
      </c>
      <c r="D42" s="430" t="s">
        <v>1884</v>
      </c>
      <c r="E42" s="430" t="s">
        <v>1885</v>
      </c>
      <c r="F42" s="430"/>
      <c r="H42" s="432" t="s">
        <v>1886</v>
      </c>
      <c r="I42" s="432" t="s">
        <v>1887</v>
      </c>
      <c r="J42" s="432" t="s">
        <v>1888</v>
      </c>
      <c r="K42" s="430" t="s">
        <v>1889</v>
      </c>
      <c r="L42" s="430" t="s">
        <v>1889</v>
      </c>
      <c r="M42" s="430">
        <v>3110</v>
      </c>
      <c r="N42" s="430" t="s">
        <v>1890</v>
      </c>
      <c r="O42" s="430" t="s">
        <v>1891</v>
      </c>
      <c r="P42" s="430" t="s">
        <v>1892</v>
      </c>
      <c r="Q42" s="432" t="s">
        <v>1893</v>
      </c>
      <c r="R42" s="432" t="s">
        <v>1894</v>
      </c>
      <c r="T42" s="430" t="s">
        <v>1895</v>
      </c>
      <c r="V42" s="430" t="s">
        <v>1895</v>
      </c>
      <c r="AD42" s="430">
        <v>20180701</v>
      </c>
      <c r="AE42" s="430">
        <v>20190630</v>
      </c>
      <c r="AG42" s="430" t="s">
        <v>1896</v>
      </c>
      <c r="AH42" s="430" t="s">
        <v>1896</v>
      </c>
      <c r="AI42" s="430" t="s">
        <v>1896</v>
      </c>
      <c r="AJ42" s="439">
        <v>6034</v>
      </c>
      <c r="AL42" s="433"/>
      <c r="AU42" s="430" t="s">
        <v>1896</v>
      </c>
      <c r="AV42" s="430" t="s">
        <v>1897</v>
      </c>
      <c r="BG42" s="435"/>
    </row>
    <row r="43" spans="1:59" ht="15" customHeight="1" x14ac:dyDescent="0.3">
      <c r="A43" s="430" t="s">
        <v>1883</v>
      </c>
      <c r="B43" s="430">
        <v>2019</v>
      </c>
      <c r="C43" s="16" t="s">
        <v>1090</v>
      </c>
      <c r="D43" s="430" t="s">
        <v>1884</v>
      </c>
      <c r="E43" s="430" t="s">
        <v>1885</v>
      </c>
      <c r="F43" s="430"/>
      <c r="H43" s="432" t="s">
        <v>1886</v>
      </c>
      <c r="I43" s="432" t="s">
        <v>1887</v>
      </c>
      <c r="J43" s="432" t="s">
        <v>1888</v>
      </c>
      <c r="K43" s="430" t="s">
        <v>1889</v>
      </c>
      <c r="L43" s="430" t="s">
        <v>1889</v>
      </c>
      <c r="M43" s="430">
        <v>3110</v>
      </c>
      <c r="N43" s="430" t="s">
        <v>1890</v>
      </c>
      <c r="O43" s="430" t="s">
        <v>1891</v>
      </c>
      <c r="P43" s="430" t="s">
        <v>1892</v>
      </c>
      <c r="Q43" s="432" t="s">
        <v>1893</v>
      </c>
      <c r="R43" s="432" t="s">
        <v>1894</v>
      </c>
      <c r="T43" s="430" t="s">
        <v>1895</v>
      </c>
      <c r="V43" s="430" t="s">
        <v>1895</v>
      </c>
      <c r="AD43" s="430">
        <v>20180701</v>
      </c>
      <c r="AE43" s="430">
        <v>20190630</v>
      </c>
      <c r="AG43" s="430" t="s">
        <v>1896</v>
      </c>
      <c r="AH43" s="430" t="s">
        <v>1896</v>
      </c>
      <c r="AI43" s="430" t="s">
        <v>1896</v>
      </c>
      <c r="AJ43" s="439">
        <v>1091</v>
      </c>
      <c r="AL43" s="433"/>
      <c r="AU43" s="430" t="s">
        <v>1896</v>
      </c>
      <c r="AV43" s="430" t="s">
        <v>1897</v>
      </c>
      <c r="BG43" s="435"/>
    </row>
    <row r="44" spans="1:59" ht="15" customHeight="1" x14ac:dyDescent="0.3">
      <c r="A44" s="430" t="s">
        <v>1883</v>
      </c>
      <c r="B44" s="430">
        <v>2019</v>
      </c>
      <c r="C44" s="16" t="s">
        <v>122</v>
      </c>
      <c r="D44" s="430" t="s">
        <v>1884</v>
      </c>
      <c r="E44" s="430" t="s">
        <v>1885</v>
      </c>
      <c r="F44" s="430"/>
      <c r="H44" s="432" t="s">
        <v>1886</v>
      </c>
      <c r="I44" s="432" t="s">
        <v>1887</v>
      </c>
      <c r="J44" s="432" t="s">
        <v>1888</v>
      </c>
      <c r="K44" s="430" t="s">
        <v>1889</v>
      </c>
      <c r="L44" s="430" t="s">
        <v>1889</v>
      </c>
      <c r="M44" s="430">
        <v>3110</v>
      </c>
      <c r="N44" s="430" t="s">
        <v>1890</v>
      </c>
      <c r="O44" s="430" t="s">
        <v>1891</v>
      </c>
      <c r="P44" s="430" t="s">
        <v>1892</v>
      </c>
      <c r="Q44" s="432" t="s">
        <v>1893</v>
      </c>
      <c r="R44" s="432" t="s">
        <v>1894</v>
      </c>
      <c r="T44" s="430" t="s">
        <v>1895</v>
      </c>
      <c r="V44" s="430" t="s">
        <v>1895</v>
      </c>
      <c r="AD44" s="430">
        <v>20180701</v>
      </c>
      <c r="AE44" s="430">
        <v>20190630</v>
      </c>
      <c r="AG44" s="430" t="s">
        <v>1896</v>
      </c>
      <c r="AH44" s="430" t="s">
        <v>1896</v>
      </c>
      <c r="AI44" s="430" t="s">
        <v>1896</v>
      </c>
      <c r="AJ44" s="439">
        <v>9654</v>
      </c>
      <c r="AL44" s="433"/>
      <c r="AU44" s="430" t="s">
        <v>1896</v>
      </c>
      <c r="AV44" s="430" t="s">
        <v>1897</v>
      </c>
      <c r="BG44" s="435"/>
    </row>
    <row r="45" spans="1:59" ht="15" customHeight="1" x14ac:dyDescent="0.3">
      <c r="A45" s="430" t="s">
        <v>1883</v>
      </c>
      <c r="B45" s="430">
        <v>2019</v>
      </c>
      <c r="C45" s="16" t="s">
        <v>124</v>
      </c>
      <c r="D45" s="430" t="s">
        <v>1884</v>
      </c>
      <c r="E45" s="430" t="s">
        <v>1885</v>
      </c>
      <c r="F45" s="430"/>
      <c r="H45" s="432" t="s">
        <v>1886</v>
      </c>
      <c r="I45" s="432" t="s">
        <v>1887</v>
      </c>
      <c r="J45" s="432" t="s">
        <v>1888</v>
      </c>
      <c r="K45" s="430" t="s">
        <v>1889</v>
      </c>
      <c r="L45" s="430" t="s">
        <v>1889</v>
      </c>
      <c r="M45" s="430">
        <v>3110</v>
      </c>
      <c r="N45" s="430" t="s">
        <v>1890</v>
      </c>
      <c r="O45" s="430" t="s">
        <v>1891</v>
      </c>
      <c r="P45" s="430" t="s">
        <v>1892</v>
      </c>
      <c r="Q45" s="432" t="s">
        <v>1893</v>
      </c>
      <c r="R45" s="432" t="s">
        <v>1894</v>
      </c>
      <c r="T45" s="430" t="s">
        <v>1895</v>
      </c>
      <c r="V45" s="430" t="s">
        <v>1895</v>
      </c>
      <c r="AD45" s="430">
        <v>20180701</v>
      </c>
      <c r="AE45" s="430">
        <v>20190630</v>
      </c>
      <c r="AG45" s="430" t="s">
        <v>1896</v>
      </c>
      <c r="AH45" s="430" t="s">
        <v>1896</v>
      </c>
      <c r="AI45" s="430" t="s">
        <v>1896</v>
      </c>
      <c r="AJ45" s="439">
        <v>6034</v>
      </c>
      <c r="AL45" s="433"/>
      <c r="AU45" s="430" t="s">
        <v>1896</v>
      </c>
      <c r="AV45" s="430" t="s">
        <v>1897</v>
      </c>
      <c r="BG45" s="435"/>
    </row>
    <row r="46" spans="1:59" ht="15" customHeight="1" x14ac:dyDescent="0.3">
      <c r="A46" s="430" t="s">
        <v>1883</v>
      </c>
      <c r="B46" s="430">
        <v>2019</v>
      </c>
      <c r="C46" s="16" t="s">
        <v>126</v>
      </c>
      <c r="D46" s="430" t="s">
        <v>1884</v>
      </c>
      <c r="E46" s="430" t="s">
        <v>1885</v>
      </c>
      <c r="F46" s="430"/>
      <c r="H46" s="432" t="s">
        <v>1886</v>
      </c>
      <c r="I46" s="432" t="s">
        <v>1887</v>
      </c>
      <c r="J46" s="432" t="s">
        <v>1888</v>
      </c>
      <c r="K46" s="430" t="s">
        <v>1889</v>
      </c>
      <c r="L46" s="430" t="s">
        <v>1889</v>
      </c>
      <c r="M46" s="430">
        <v>3110</v>
      </c>
      <c r="N46" s="430" t="s">
        <v>1890</v>
      </c>
      <c r="O46" s="430" t="s">
        <v>1891</v>
      </c>
      <c r="P46" s="430" t="s">
        <v>1892</v>
      </c>
      <c r="Q46" s="432" t="s">
        <v>1893</v>
      </c>
      <c r="R46" s="432" t="s">
        <v>1894</v>
      </c>
      <c r="T46" s="430" t="s">
        <v>1895</v>
      </c>
      <c r="V46" s="430" t="s">
        <v>1895</v>
      </c>
      <c r="AD46" s="430">
        <v>20180701</v>
      </c>
      <c r="AE46" s="430">
        <v>20190630</v>
      </c>
      <c r="AG46" s="430" t="s">
        <v>1896</v>
      </c>
      <c r="AH46" s="430" t="s">
        <v>1896</v>
      </c>
      <c r="AI46" s="430" t="s">
        <v>1896</v>
      </c>
      <c r="AJ46" s="439">
        <v>6034</v>
      </c>
      <c r="AL46" s="433"/>
      <c r="AU46" s="430" t="s">
        <v>1896</v>
      </c>
      <c r="AV46" s="430" t="s">
        <v>1897</v>
      </c>
      <c r="BG46" s="435"/>
    </row>
    <row r="47" spans="1:59" ht="15" customHeight="1" x14ac:dyDescent="0.3">
      <c r="A47" s="430" t="s">
        <v>1883</v>
      </c>
      <c r="B47" s="430">
        <v>2019</v>
      </c>
      <c r="C47" s="16" t="s">
        <v>128</v>
      </c>
      <c r="D47" s="430" t="s">
        <v>1884</v>
      </c>
      <c r="E47" s="430" t="s">
        <v>1885</v>
      </c>
      <c r="F47" s="430"/>
      <c r="H47" s="432" t="s">
        <v>1886</v>
      </c>
      <c r="I47" s="432" t="s">
        <v>1887</v>
      </c>
      <c r="J47" s="432" t="s">
        <v>1888</v>
      </c>
      <c r="K47" s="430" t="s">
        <v>1889</v>
      </c>
      <c r="L47" s="430" t="s">
        <v>1889</v>
      </c>
      <c r="M47" s="430">
        <v>3110</v>
      </c>
      <c r="N47" s="430" t="s">
        <v>1890</v>
      </c>
      <c r="O47" s="430" t="s">
        <v>1891</v>
      </c>
      <c r="P47" s="430" t="s">
        <v>1892</v>
      </c>
      <c r="Q47" s="432" t="s">
        <v>1893</v>
      </c>
      <c r="R47" s="432" t="s">
        <v>1894</v>
      </c>
      <c r="T47" s="430" t="s">
        <v>1895</v>
      </c>
      <c r="V47" s="430" t="s">
        <v>1895</v>
      </c>
      <c r="AD47" s="430">
        <v>20180701</v>
      </c>
      <c r="AE47" s="430">
        <v>20190630</v>
      </c>
      <c r="AG47" s="430" t="s">
        <v>1896</v>
      </c>
      <c r="AH47" s="430" t="s">
        <v>1896</v>
      </c>
      <c r="AI47" s="430" t="s">
        <v>1896</v>
      </c>
      <c r="AJ47" s="439">
        <v>6034</v>
      </c>
      <c r="AL47" s="433"/>
      <c r="AU47" s="430" t="s">
        <v>1896</v>
      </c>
      <c r="AV47" s="430" t="s">
        <v>1897</v>
      </c>
      <c r="BG47" s="435"/>
    </row>
    <row r="48" spans="1:59" ht="15" customHeight="1" x14ac:dyDescent="0.3">
      <c r="A48" s="430" t="s">
        <v>1883</v>
      </c>
      <c r="B48" s="430">
        <v>2019</v>
      </c>
      <c r="C48" s="16" t="s">
        <v>130</v>
      </c>
      <c r="D48" s="430" t="s">
        <v>1884</v>
      </c>
      <c r="E48" s="430" t="s">
        <v>1885</v>
      </c>
      <c r="F48" s="430"/>
      <c r="H48" s="432" t="s">
        <v>1886</v>
      </c>
      <c r="I48" s="432" t="s">
        <v>1887</v>
      </c>
      <c r="J48" s="432" t="s">
        <v>1888</v>
      </c>
      <c r="K48" s="430" t="s">
        <v>1889</v>
      </c>
      <c r="L48" s="430" t="s">
        <v>1889</v>
      </c>
      <c r="M48" s="430">
        <v>3110</v>
      </c>
      <c r="N48" s="430" t="s">
        <v>1890</v>
      </c>
      <c r="O48" s="430" t="s">
        <v>1891</v>
      </c>
      <c r="P48" s="430" t="s">
        <v>1892</v>
      </c>
      <c r="Q48" s="432" t="s">
        <v>1893</v>
      </c>
      <c r="R48" s="432" t="s">
        <v>1894</v>
      </c>
      <c r="T48" s="430" t="s">
        <v>1895</v>
      </c>
      <c r="V48" s="430" t="s">
        <v>1895</v>
      </c>
      <c r="AD48" s="430">
        <v>20180701</v>
      </c>
      <c r="AE48" s="430">
        <v>20190630</v>
      </c>
      <c r="AG48" s="430" t="s">
        <v>1896</v>
      </c>
      <c r="AH48" s="430" t="s">
        <v>1896</v>
      </c>
      <c r="AI48" s="430" t="s">
        <v>1896</v>
      </c>
      <c r="AJ48" s="439">
        <v>6034</v>
      </c>
      <c r="AL48" s="433"/>
      <c r="AU48" s="430" t="s">
        <v>1896</v>
      </c>
      <c r="AV48" s="430" t="s">
        <v>1897</v>
      </c>
      <c r="BG48" s="435"/>
    </row>
    <row r="49" spans="1:59" ht="15" customHeight="1" x14ac:dyDescent="0.3">
      <c r="A49" s="430" t="s">
        <v>1883</v>
      </c>
      <c r="B49" s="430">
        <v>2019</v>
      </c>
      <c r="C49" s="16" t="s">
        <v>132</v>
      </c>
      <c r="D49" s="430" t="s">
        <v>1884</v>
      </c>
      <c r="E49" s="430" t="s">
        <v>1885</v>
      </c>
      <c r="F49" s="430"/>
      <c r="H49" s="432" t="s">
        <v>1886</v>
      </c>
      <c r="I49" s="432" t="s">
        <v>1887</v>
      </c>
      <c r="J49" s="432" t="s">
        <v>1888</v>
      </c>
      <c r="K49" s="430" t="s">
        <v>1889</v>
      </c>
      <c r="L49" s="430" t="s">
        <v>1889</v>
      </c>
      <c r="M49" s="430">
        <v>3110</v>
      </c>
      <c r="N49" s="430" t="s">
        <v>1890</v>
      </c>
      <c r="O49" s="430" t="s">
        <v>1891</v>
      </c>
      <c r="P49" s="430" t="s">
        <v>1892</v>
      </c>
      <c r="Q49" s="432" t="s">
        <v>1893</v>
      </c>
      <c r="R49" s="432" t="s">
        <v>1894</v>
      </c>
      <c r="T49" s="430" t="s">
        <v>1895</v>
      </c>
      <c r="V49" s="430" t="s">
        <v>1895</v>
      </c>
      <c r="AD49" s="430">
        <v>20180701</v>
      </c>
      <c r="AE49" s="430">
        <v>20190630</v>
      </c>
      <c r="AG49" s="430" t="s">
        <v>1896</v>
      </c>
      <c r="AH49" s="430" t="s">
        <v>1896</v>
      </c>
      <c r="AI49" s="430" t="s">
        <v>1896</v>
      </c>
      <c r="AJ49" s="439">
        <v>6034</v>
      </c>
      <c r="AL49" s="433"/>
      <c r="AU49" s="430" t="s">
        <v>1896</v>
      </c>
      <c r="AV49" s="430" t="s">
        <v>1897</v>
      </c>
      <c r="BG49" s="435"/>
    </row>
    <row r="50" spans="1:59" ht="15" customHeight="1" x14ac:dyDescent="0.3">
      <c r="A50" s="430" t="s">
        <v>1883</v>
      </c>
      <c r="B50" s="430">
        <v>2019</v>
      </c>
      <c r="C50" s="16" t="s">
        <v>134</v>
      </c>
      <c r="D50" s="430" t="s">
        <v>1884</v>
      </c>
      <c r="E50" s="430" t="s">
        <v>1885</v>
      </c>
      <c r="F50" s="430"/>
      <c r="H50" s="432" t="s">
        <v>1886</v>
      </c>
      <c r="I50" s="432" t="s">
        <v>1887</v>
      </c>
      <c r="J50" s="432" t="s">
        <v>1888</v>
      </c>
      <c r="K50" s="430" t="s">
        <v>1889</v>
      </c>
      <c r="L50" s="430" t="s">
        <v>1889</v>
      </c>
      <c r="M50" s="430">
        <v>3110</v>
      </c>
      <c r="N50" s="430" t="s">
        <v>1890</v>
      </c>
      <c r="O50" s="430" t="s">
        <v>1891</v>
      </c>
      <c r="P50" s="430" t="s">
        <v>1892</v>
      </c>
      <c r="Q50" s="432" t="s">
        <v>1893</v>
      </c>
      <c r="R50" s="432" t="s">
        <v>1894</v>
      </c>
      <c r="T50" s="430" t="s">
        <v>1895</v>
      </c>
      <c r="V50" s="430" t="s">
        <v>1895</v>
      </c>
      <c r="AD50" s="430">
        <v>20180701</v>
      </c>
      <c r="AE50" s="430">
        <v>20190630</v>
      </c>
      <c r="AG50" s="430" t="s">
        <v>1896</v>
      </c>
      <c r="AH50" s="430" t="s">
        <v>1896</v>
      </c>
      <c r="AI50" s="430" t="s">
        <v>1896</v>
      </c>
      <c r="AJ50" s="439">
        <v>6034</v>
      </c>
      <c r="AL50" s="433"/>
      <c r="AU50" s="430" t="s">
        <v>1896</v>
      </c>
      <c r="AV50" s="430" t="s">
        <v>1897</v>
      </c>
      <c r="BG50" s="435"/>
    </row>
    <row r="51" spans="1:59" ht="15" customHeight="1" x14ac:dyDescent="0.3">
      <c r="A51" s="430" t="s">
        <v>1883</v>
      </c>
      <c r="B51" s="430">
        <v>2019</v>
      </c>
      <c r="C51" s="16" t="s">
        <v>136</v>
      </c>
      <c r="D51" s="430" t="s">
        <v>1884</v>
      </c>
      <c r="E51" s="430" t="s">
        <v>1885</v>
      </c>
      <c r="F51" s="430"/>
      <c r="H51" s="432" t="s">
        <v>1886</v>
      </c>
      <c r="I51" s="432" t="s">
        <v>1887</v>
      </c>
      <c r="J51" s="432" t="s">
        <v>1888</v>
      </c>
      <c r="K51" s="430" t="s">
        <v>1889</v>
      </c>
      <c r="L51" s="430" t="s">
        <v>1889</v>
      </c>
      <c r="M51" s="430">
        <v>3110</v>
      </c>
      <c r="N51" s="430" t="s">
        <v>1890</v>
      </c>
      <c r="O51" s="430" t="s">
        <v>1891</v>
      </c>
      <c r="P51" s="430" t="s">
        <v>1892</v>
      </c>
      <c r="Q51" s="432" t="s">
        <v>1893</v>
      </c>
      <c r="R51" s="432" t="s">
        <v>1894</v>
      </c>
      <c r="T51" s="430" t="s">
        <v>1895</v>
      </c>
      <c r="V51" s="430" t="s">
        <v>1895</v>
      </c>
      <c r="AD51" s="430">
        <v>20180701</v>
      </c>
      <c r="AE51" s="430">
        <v>20190630</v>
      </c>
      <c r="AG51" s="430" t="s">
        <v>1896</v>
      </c>
      <c r="AH51" s="430" t="s">
        <v>1896</v>
      </c>
      <c r="AI51" s="430" t="s">
        <v>1896</v>
      </c>
      <c r="AJ51" s="439">
        <v>6034</v>
      </c>
      <c r="AL51" s="433"/>
      <c r="AU51" s="430" t="s">
        <v>1896</v>
      </c>
      <c r="AV51" s="430" t="s">
        <v>1897</v>
      </c>
      <c r="BG51" s="435"/>
    </row>
    <row r="52" spans="1:59" ht="15" customHeight="1" x14ac:dyDescent="0.3">
      <c r="A52" s="430" t="s">
        <v>1883</v>
      </c>
      <c r="B52" s="430">
        <v>2019</v>
      </c>
      <c r="C52" s="16" t="s">
        <v>138</v>
      </c>
      <c r="D52" s="430" t="s">
        <v>1884</v>
      </c>
      <c r="E52" s="430" t="s">
        <v>1885</v>
      </c>
      <c r="F52" s="430"/>
      <c r="H52" s="432" t="s">
        <v>1886</v>
      </c>
      <c r="I52" s="432" t="s">
        <v>1887</v>
      </c>
      <c r="J52" s="432" t="s">
        <v>1888</v>
      </c>
      <c r="K52" s="430" t="s">
        <v>1889</v>
      </c>
      <c r="L52" s="430" t="s">
        <v>1889</v>
      </c>
      <c r="M52" s="430">
        <v>3110</v>
      </c>
      <c r="N52" s="430" t="s">
        <v>1890</v>
      </c>
      <c r="O52" s="430" t="s">
        <v>1891</v>
      </c>
      <c r="P52" s="430" t="s">
        <v>1892</v>
      </c>
      <c r="Q52" s="432" t="s">
        <v>1893</v>
      </c>
      <c r="R52" s="432" t="s">
        <v>1894</v>
      </c>
      <c r="T52" s="430" t="s">
        <v>1895</v>
      </c>
      <c r="V52" s="430" t="s">
        <v>1895</v>
      </c>
      <c r="AD52" s="430">
        <v>20180701</v>
      </c>
      <c r="AE52" s="430">
        <v>20190630</v>
      </c>
      <c r="AG52" s="430" t="s">
        <v>1896</v>
      </c>
      <c r="AH52" s="430" t="s">
        <v>1896</v>
      </c>
      <c r="AI52" s="430" t="s">
        <v>1896</v>
      </c>
      <c r="AJ52" s="439">
        <v>6034</v>
      </c>
      <c r="AL52" s="433"/>
      <c r="AU52" s="430" t="s">
        <v>1896</v>
      </c>
      <c r="AV52" s="430" t="s">
        <v>1897</v>
      </c>
      <c r="BG52" s="435"/>
    </row>
    <row r="53" spans="1:59" ht="15" customHeight="1" x14ac:dyDescent="0.3">
      <c r="A53" s="430" t="s">
        <v>1883</v>
      </c>
      <c r="B53" s="430">
        <v>2019</v>
      </c>
      <c r="C53" s="16" t="s">
        <v>139</v>
      </c>
      <c r="D53" s="430" t="s">
        <v>1884</v>
      </c>
      <c r="E53" s="430" t="s">
        <v>1885</v>
      </c>
      <c r="F53" s="430"/>
      <c r="H53" s="432" t="s">
        <v>1886</v>
      </c>
      <c r="I53" s="432" t="s">
        <v>1887</v>
      </c>
      <c r="J53" s="432" t="s">
        <v>1888</v>
      </c>
      <c r="K53" s="430" t="s">
        <v>1889</v>
      </c>
      <c r="L53" s="430" t="s">
        <v>1889</v>
      </c>
      <c r="M53" s="430">
        <v>3110</v>
      </c>
      <c r="N53" s="430" t="s">
        <v>1890</v>
      </c>
      <c r="O53" s="430" t="s">
        <v>1891</v>
      </c>
      <c r="P53" s="430" t="s">
        <v>1892</v>
      </c>
      <c r="Q53" s="432" t="s">
        <v>1893</v>
      </c>
      <c r="R53" s="432" t="s">
        <v>1894</v>
      </c>
      <c r="T53" s="430" t="s">
        <v>1895</v>
      </c>
      <c r="V53" s="430" t="s">
        <v>1895</v>
      </c>
      <c r="AD53" s="430">
        <v>20180701</v>
      </c>
      <c r="AE53" s="430">
        <v>20190630</v>
      </c>
      <c r="AG53" s="430" t="s">
        <v>1896</v>
      </c>
      <c r="AH53" s="430" t="s">
        <v>1896</v>
      </c>
      <c r="AI53" s="430" t="s">
        <v>1896</v>
      </c>
      <c r="AJ53" s="439">
        <v>6034</v>
      </c>
      <c r="AL53" s="433"/>
      <c r="AU53" s="430" t="s">
        <v>1896</v>
      </c>
      <c r="AV53" s="430" t="s">
        <v>1897</v>
      </c>
      <c r="BG53" s="435"/>
    </row>
    <row r="54" spans="1:59" ht="15" customHeight="1" x14ac:dyDescent="0.3">
      <c r="A54" s="430" t="s">
        <v>1883</v>
      </c>
      <c r="B54" s="430">
        <v>2019</v>
      </c>
      <c r="C54" s="16" t="s">
        <v>142</v>
      </c>
      <c r="D54" s="430" t="s">
        <v>1884</v>
      </c>
      <c r="E54" s="430" t="s">
        <v>1885</v>
      </c>
      <c r="F54" s="430"/>
      <c r="H54" s="432" t="s">
        <v>1886</v>
      </c>
      <c r="I54" s="432" t="s">
        <v>1887</v>
      </c>
      <c r="J54" s="432" t="s">
        <v>1888</v>
      </c>
      <c r="K54" s="430" t="s">
        <v>1889</v>
      </c>
      <c r="L54" s="430" t="s">
        <v>1889</v>
      </c>
      <c r="M54" s="430">
        <v>3110</v>
      </c>
      <c r="N54" s="430" t="s">
        <v>1890</v>
      </c>
      <c r="O54" s="430" t="s">
        <v>1891</v>
      </c>
      <c r="P54" s="430" t="s">
        <v>1892</v>
      </c>
      <c r="Q54" s="432" t="s">
        <v>1893</v>
      </c>
      <c r="R54" s="432" t="s">
        <v>1894</v>
      </c>
      <c r="T54" s="430" t="s">
        <v>1895</v>
      </c>
      <c r="V54" s="430" t="s">
        <v>1895</v>
      </c>
      <c r="AD54" s="430">
        <v>20180701</v>
      </c>
      <c r="AE54" s="430">
        <v>20190630</v>
      </c>
      <c r="AG54" s="430" t="s">
        <v>1896</v>
      </c>
      <c r="AH54" s="430" t="s">
        <v>1896</v>
      </c>
      <c r="AI54" s="430" t="s">
        <v>1896</v>
      </c>
      <c r="AJ54" s="439">
        <v>6034</v>
      </c>
      <c r="AL54" s="433"/>
      <c r="AU54" s="430" t="s">
        <v>1896</v>
      </c>
      <c r="AV54" s="430" t="s">
        <v>1897</v>
      </c>
      <c r="BG54" s="435"/>
    </row>
    <row r="55" spans="1:59" ht="15" customHeight="1" x14ac:dyDescent="0.3">
      <c r="A55" s="430" t="s">
        <v>1883</v>
      </c>
      <c r="B55" s="430">
        <v>2019</v>
      </c>
      <c r="C55" s="16" t="s">
        <v>144</v>
      </c>
      <c r="D55" s="430" t="s">
        <v>1884</v>
      </c>
      <c r="E55" s="430" t="s">
        <v>1885</v>
      </c>
      <c r="F55" s="430"/>
      <c r="H55" s="432" t="s">
        <v>1886</v>
      </c>
      <c r="I55" s="432" t="s">
        <v>1887</v>
      </c>
      <c r="J55" s="432" t="s">
        <v>1888</v>
      </c>
      <c r="K55" s="430" t="s">
        <v>1889</v>
      </c>
      <c r="L55" s="430" t="s">
        <v>1889</v>
      </c>
      <c r="M55" s="430">
        <v>3110</v>
      </c>
      <c r="N55" s="430" t="s">
        <v>1890</v>
      </c>
      <c r="O55" s="430" t="s">
        <v>1891</v>
      </c>
      <c r="P55" s="430" t="s">
        <v>1892</v>
      </c>
      <c r="Q55" s="432" t="s">
        <v>1893</v>
      </c>
      <c r="R55" s="432" t="s">
        <v>1894</v>
      </c>
      <c r="T55" s="430" t="s">
        <v>1895</v>
      </c>
      <c r="V55" s="430" t="s">
        <v>1895</v>
      </c>
      <c r="AD55" s="430">
        <v>20180701</v>
      </c>
      <c r="AE55" s="430">
        <v>20190630</v>
      </c>
      <c r="AG55" s="430" t="s">
        <v>1896</v>
      </c>
      <c r="AH55" s="430" t="s">
        <v>1896</v>
      </c>
      <c r="AI55" s="430" t="s">
        <v>1896</v>
      </c>
      <c r="AJ55" s="439">
        <v>6034</v>
      </c>
      <c r="AL55" s="433"/>
      <c r="AU55" s="430" t="s">
        <v>1896</v>
      </c>
      <c r="AV55" s="430" t="s">
        <v>1897</v>
      </c>
      <c r="BG55" s="435"/>
    </row>
    <row r="56" spans="1:59" ht="15" customHeight="1" x14ac:dyDescent="0.3">
      <c r="A56" s="430" t="s">
        <v>1883</v>
      </c>
      <c r="B56" s="430">
        <v>2019</v>
      </c>
      <c r="C56" s="16" t="s">
        <v>146</v>
      </c>
      <c r="D56" s="430" t="s">
        <v>1884</v>
      </c>
      <c r="E56" s="430" t="s">
        <v>1885</v>
      </c>
      <c r="F56" s="430"/>
      <c r="H56" s="432" t="s">
        <v>1886</v>
      </c>
      <c r="I56" s="432" t="s">
        <v>1887</v>
      </c>
      <c r="J56" s="432" t="s">
        <v>1888</v>
      </c>
      <c r="K56" s="430" t="s">
        <v>1889</v>
      </c>
      <c r="L56" s="430" t="s">
        <v>1889</v>
      </c>
      <c r="M56" s="430">
        <v>3110</v>
      </c>
      <c r="N56" s="430" t="s">
        <v>1890</v>
      </c>
      <c r="O56" s="430" t="s">
        <v>1891</v>
      </c>
      <c r="P56" s="430" t="s">
        <v>1892</v>
      </c>
      <c r="Q56" s="432" t="s">
        <v>1893</v>
      </c>
      <c r="R56" s="432" t="s">
        <v>1894</v>
      </c>
      <c r="T56" s="430" t="s">
        <v>1895</v>
      </c>
      <c r="V56" s="430" t="s">
        <v>1895</v>
      </c>
      <c r="AD56" s="430">
        <v>20180701</v>
      </c>
      <c r="AE56" s="430">
        <v>20190630</v>
      </c>
      <c r="AG56" s="430" t="s">
        <v>1896</v>
      </c>
      <c r="AH56" s="430" t="s">
        <v>1896</v>
      </c>
      <c r="AI56" s="430" t="s">
        <v>1896</v>
      </c>
      <c r="AJ56" s="439">
        <v>6034</v>
      </c>
      <c r="AL56" s="433"/>
      <c r="AU56" s="430" t="s">
        <v>1896</v>
      </c>
      <c r="AV56" s="430" t="s">
        <v>1897</v>
      </c>
      <c r="BG56" s="435"/>
    </row>
    <row r="57" spans="1:59" ht="15" customHeight="1" x14ac:dyDescent="0.3">
      <c r="A57" s="430" t="s">
        <v>1883</v>
      </c>
      <c r="B57" s="430">
        <v>2019</v>
      </c>
      <c r="C57" s="16" t="s">
        <v>147</v>
      </c>
      <c r="D57" s="430" t="s">
        <v>1884</v>
      </c>
      <c r="E57" s="430" t="s">
        <v>1885</v>
      </c>
      <c r="F57" s="430"/>
      <c r="H57" s="432" t="s">
        <v>1886</v>
      </c>
      <c r="I57" s="432" t="s">
        <v>1887</v>
      </c>
      <c r="J57" s="432" t="s">
        <v>1888</v>
      </c>
      <c r="K57" s="430" t="s">
        <v>1889</v>
      </c>
      <c r="L57" s="430" t="s">
        <v>1889</v>
      </c>
      <c r="M57" s="430">
        <v>3110</v>
      </c>
      <c r="N57" s="430" t="s">
        <v>1890</v>
      </c>
      <c r="O57" s="430" t="s">
        <v>1891</v>
      </c>
      <c r="P57" s="430" t="s">
        <v>1892</v>
      </c>
      <c r="Q57" s="432" t="s">
        <v>1893</v>
      </c>
      <c r="R57" s="432" t="s">
        <v>1894</v>
      </c>
      <c r="T57" s="430" t="s">
        <v>1895</v>
      </c>
      <c r="V57" s="430" t="s">
        <v>1895</v>
      </c>
      <c r="AD57" s="430">
        <v>20180701</v>
      </c>
      <c r="AE57" s="430">
        <v>20190630</v>
      </c>
      <c r="AG57" s="430" t="s">
        <v>1896</v>
      </c>
      <c r="AH57" s="430" t="s">
        <v>1896</v>
      </c>
      <c r="AI57" s="430" t="s">
        <v>1896</v>
      </c>
      <c r="AJ57" s="439">
        <v>6034</v>
      </c>
      <c r="AL57" s="433"/>
      <c r="AU57" s="430" t="s">
        <v>1896</v>
      </c>
      <c r="AV57" s="430" t="s">
        <v>1897</v>
      </c>
      <c r="BG57" s="435"/>
    </row>
    <row r="58" spans="1:59" ht="15" customHeight="1" x14ac:dyDescent="0.3">
      <c r="A58" s="430" t="s">
        <v>1883</v>
      </c>
      <c r="B58" s="430">
        <v>2019</v>
      </c>
      <c r="C58" s="16" t="s">
        <v>148</v>
      </c>
      <c r="D58" s="430" t="s">
        <v>1884</v>
      </c>
      <c r="E58" s="430" t="s">
        <v>1885</v>
      </c>
      <c r="F58" s="430"/>
      <c r="H58" s="432" t="s">
        <v>1886</v>
      </c>
      <c r="I58" s="432" t="s">
        <v>1887</v>
      </c>
      <c r="J58" s="432" t="s">
        <v>1888</v>
      </c>
      <c r="K58" s="430" t="s">
        <v>1889</v>
      </c>
      <c r="L58" s="430" t="s">
        <v>1889</v>
      </c>
      <c r="M58" s="430">
        <v>3110</v>
      </c>
      <c r="N58" s="430" t="s">
        <v>1890</v>
      </c>
      <c r="O58" s="430" t="s">
        <v>1891</v>
      </c>
      <c r="P58" s="430" t="s">
        <v>1892</v>
      </c>
      <c r="Q58" s="432" t="s">
        <v>1893</v>
      </c>
      <c r="R58" s="432" t="s">
        <v>1894</v>
      </c>
      <c r="T58" s="430" t="s">
        <v>1895</v>
      </c>
      <c r="V58" s="430" t="s">
        <v>1895</v>
      </c>
      <c r="AD58" s="430">
        <v>20180701</v>
      </c>
      <c r="AE58" s="430">
        <v>20190630</v>
      </c>
      <c r="AG58" s="430" t="s">
        <v>1896</v>
      </c>
      <c r="AH58" s="430" t="s">
        <v>1896</v>
      </c>
      <c r="AI58" s="430" t="s">
        <v>1896</v>
      </c>
      <c r="AJ58" s="439">
        <v>6034</v>
      </c>
      <c r="AL58" s="433"/>
      <c r="AU58" s="430" t="s">
        <v>1896</v>
      </c>
      <c r="AV58" s="430" t="s">
        <v>1897</v>
      </c>
      <c r="BG58" s="435"/>
    </row>
    <row r="59" spans="1:59" ht="15" customHeight="1" x14ac:dyDescent="0.3">
      <c r="A59" s="430" t="s">
        <v>1883</v>
      </c>
      <c r="B59" s="430">
        <v>2019</v>
      </c>
      <c r="C59" s="16" t="s">
        <v>149</v>
      </c>
      <c r="D59" s="430" t="s">
        <v>1884</v>
      </c>
      <c r="E59" s="430" t="s">
        <v>1885</v>
      </c>
      <c r="F59" s="430"/>
      <c r="H59" s="432" t="s">
        <v>1886</v>
      </c>
      <c r="I59" s="432" t="s">
        <v>1887</v>
      </c>
      <c r="J59" s="432" t="s">
        <v>1888</v>
      </c>
      <c r="K59" s="430" t="s">
        <v>1889</v>
      </c>
      <c r="L59" s="430" t="s">
        <v>1889</v>
      </c>
      <c r="M59" s="430">
        <v>3110</v>
      </c>
      <c r="N59" s="430" t="s">
        <v>1890</v>
      </c>
      <c r="O59" s="430" t="s">
        <v>1891</v>
      </c>
      <c r="P59" s="430" t="s">
        <v>1892</v>
      </c>
      <c r="Q59" s="432" t="s">
        <v>1893</v>
      </c>
      <c r="R59" s="432" t="s">
        <v>1894</v>
      </c>
      <c r="T59" s="430" t="s">
        <v>1895</v>
      </c>
      <c r="V59" s="430" t="s">
        <v>1895</v>
      </c>
      <c r="AD59" s="430">
        <v>20180701</v>
      </c>
      <c r="AE59" s="430">
        <v>20190630</v>
      </c>
      <c r="AG59" s="430" t="s">
        <v>1896</v>
      </c>
      <c r="AH59" s="430" t="s">
        <v>1896</v>
      </c>
      <c r="AI59" s="430" t="s">
        <v>1896</v>
      </c>
      <c r="AJ59" s="439">
        <v>6034</v>
      </c>
      <c r="AL59" s="433"/>
      <c r="AU59" s="430" t="s">
        <v>1896</v>
      </c>
      <c r="AV59" s="430" t="s">
        <v>1897</v>
      </c>
      <c r="BG59" s="435"/>
    </row>
    <row r="60" spans="1:59" ht="15" customHeight="1" x14ac:dyDescent="0.3">
      <c r="A60" s="430" t="s">
        <v>1883</v>
      </c>
      <c r="B60" s="430">
        <v>2019</v>
      </c>
      <c r="C60" s="16" t="s">
        <v>150</v>
      </c>
      <c r="D60" s="430" t="s">
        <v>1884</v>
      </c>
      <c r="E60" s="430" t="s">
        <v>1885</v>
      </c>
      <c r="F60" s="430"/>
      <c r="H60" s="432" t="s">
        <v>1886</v>
      </c>
      <c r="I60" s="432" t="s">
        <v>1887</v>
      </c>
      <c r="J60" s="432" t="s">
        <v>1888</v>
      </c>
      <c r="K60" s="430" t="s">
        <v>1889</v>
      </c>
      <c r="L60" s="430" t="s">
        <v>1889</v>
      </c>
      <c r="M60" s="430">
        <v>3110</v>
      </c>
      <c r="N60" s="430" t="s">
        <v>1890</v>
      </c>
      <c r="O60" s="430" t="s">
        <v>1891</v>
      </c>
      <c r="P60" s="430" t="s">
        <v>1892</v>
      </c>
      <c r="Q60" s="432" t="s">
        <v>1893</v>
      </c>
      <c r="R60" s="432" t="s">
        <v>1894</v>
      </c>
      <c r="T60" s="430" t="s">
        <v>1895</v>
      </c>
      <c r="V60" s="430" t="s">
        <v>1895</v>
      </c>
      <c r="AD60" s="430">
        <v>20180701</v>
      </c>
      <c r="AE60" s="430">
        <v>20190630</v>
      </c>
      <c r="AG60" s="430" t="s">
        <v>1896</v>
      </c>
      <c r="AH60" s="430" t="s">
        <v>1896</v>
      </c>
      <c r="AI60" s="430" t="s">
        <v>1896</v>
      </c>
      <c r="AJ60" s="439">
        <v>6034</v>
      </c>
      <c r="AL60" s="433"/>
      <c r="AU60" s="430" t="s">
        <v>1896</v>
      </c>
      <c r="AV60" s="430" t="s">
        <v>1897</v>
      </c>
      <c r="BG60" s="435"/>
    </row>
    <row r="61" spans="1:59" ht="15" customHeight="1" x14ac:dyDescent="0.3">
      <c r="A61" s="430" t="s">
        <v>1883</v>
      </c>
      <c r="B61" s="430">
        <v>2019</v>
      </c>
      <c r="C61" s="16" t="s">
        <v>152</v>
      </c>
      <c r="D61" s="430" t="s">
        <v>1884</v>
      </c>
      <c r="E61" s="430" t="s">
        <v>1885</v>
      </c>
      <c r="F61" s="430"/>
      <c r="H61" s="432" t="s">
        <v>1886</v>
      </c>
      <c r="I61" s="432" t="s">
        <v>1887</v>
      </c>
      <c r="J61" s="432" t="s">
        <v>1888</v>
      </c>
      <c r="K61" s="430" t="s">
        <v>1889</v>
      </c>
      <c r="L61" s="430" t="s">
        <v>1889</v>
      </c>
      <c r="M61" s="430">
        <v>3110</v>
      </c>
      <c r="N61" s="430" t="s">
        <v>1890</v>
      </c>
      <c r="O61" s="430" t="s">
        <v>1891</v>
      </c>
      <c r="P61" s="430" t="s">
        <v>1892</v>
      </c>
      <c r="Q61" s="432" t="s">
        <v>1893</v>
      </c>
      <c r="R61" s="432" t="s">
        <v>1894</v>
      </c>
      <c r="T61" s="430" t="s">
        <v>1895</v>
      </c>
      <c r="V61" s="430" t="s">
        <v>1895</v>
      </c>
      <c r="AD61" s="430">
        <v>20180701</v>
      </c>
      <c r="AE61" s="430">
        <v>20190630</v>
      </c>
      <c r="AG61" s="430" t="s">
        <v>1896</v>
      </c>
      <c r="AH61" s="430" t="s">
        <v>1896</v>
      </c>
      <c r="AI61" s="430" t="s">
        <v>1896</v>
      </c>
      <c r="AJ61" s="439">
        <v>6034</v>
      </c>
      <c r="AL61" s="433"/>
      <c r="AU61" s="430" t="s">
        <v>1896</v>
      </c>
      <c r="AV61" s="430" t="s">
        <v>1897</v>
      </c>
      <c r="BG61" s="435"/>
    </row>
    <row r="62" spans="1:59" ht="15" customHeight="1" x14ac:dyDescent="0.3">
      <c r="A62" s="430" t="s">
        <v>1883</v>
      </c>
      <c r="B62" s="430">
        <v>2019</v>
      </c>
      <c r="C62" s="16" t="s">
        <v>153</v>
      </c>
      <c r="D62" s="430" t="s">
        <v>1884</v>
      </c>
      <c r="E62" s="430" t="s">
        <v>1885</v>
      </c>
      <c r="F62" s="430"/>
      <c r="H62" s="432" t="s">
        <v>1886</v>
      </c>
      <c r="I62" s="432" t="s">
        <v>1887</v>
      </c>
      <c r="J62" s="432" t="s">
        <v>1888</v>
      </c>
      <c r="K62" s="430" t="s">
        <v>1889</v>
      </c>
      <c r="L62" s="430" t="s">
        <v>1889</v>
      </c>
      <c r="M62" s="430">
        <v>3110</v>
      </c>
      <c r="N62" s="430" t="s">
        <v>1890</v>
      </c>
      <c r="O62" s="430" t="s">
        <v>1891</v>
      </c>
      <c r="P62" s="430" t="s">
        <v>1892</v>
      </c>
      <c r="Q62" s="432" t="s">
        <v>1893</v>
      </c>
      <c r="R62" s="432" t="s">
        <v>1894</v>
      </c>
      <c r="T62" s="430" t="s">
        <v>1895</v>
      </c>
      <c r="V62" s="430" t="s">
        <v>1895</v>
      </c>
      <c r="AD62" s="430">
        <v>20180701</v>
      </c>
      <c r="AE62" s="430">
        <v>20190630</v>
      </c>
      <c r="AG62" s="430" t="s">
        <v>1896</v>
      </c>
      <c r="AH62" s="430" t="s">
        <v>1896</v>
      </c>
      <c r="AI62" s="430" t="s">
        <v>1896</v>
      </c>
      <c r="AJ62" s="439">
        <v>6034</v>
      </c>
      <c r="AL62" s="433"/>
      <c r="AU62" s="430" t="s">
        <v>1896</v>
      </c>
      <c r="AV62" s="430" t="s">
        <v>1897</v>
      </c>
      <c r="BG62" s="435"/>
    </row>
    <row r="63" spans="1:59" ht="15" customHeight="1" x14ac:dyDescent="0.3">
      <c r="A63" s="430" t="s">
        <v>1883</v>
      </c>
      <c r="B63" s="430">
        <v>2019</v>
      </c>
      <c r="C63" s="16" t="s">
        <v>154</v>
      </c>
      <c r="D63" s="430" t="s">
        <v>1884</v>
      </c>
      <c r="E63" s="430" t="s">
        <v>1885</v>
      </c>
      <c r="F63" s="430"/>
      <c r="H63" s="432" t="s">
        <v>1886</v>
      </c>
      <c r="I63" s="432" t="s">
        <v>1887</v>
      </c>
      <c r="J63" s="432" t="s">
        <v>1888</v>
      </c>
      <c r="K63" s="430" t="s">
        <v>1889</v>
      </c>
      <c r="L63" s="430" t="s">
        <v>1889</v>
      </c>
      <c r="M63" s="430">
        <v>3110</v>
      </c>
      <c r="N63" s="430" t="s">
        <v>1890</v>
      </c>
      <c r="O63" s="430" t="s">
        <v>1891</v>
      </c>
      <c r="P63" s="430" t="s">
        <v>1892</v>
      </c>
      <c r="Q63" s="432" t="s">
        <v>1893</v>
      </c>
      <c r="R63" s="432" t="s">
        <v>1894</v>
      </c>
      <c r="T63" s="430" t="s">
        <v>1895</v>
      </c>
      <c r="V63" s="430" t="s">
        <v>1895</v>
      </c>
      <c r="AD63" s="430">
        <v>20180701</v>
      </c>
      <c r="AE63" s="430">
        <v>20190630</v>
      </c>
      <c r="AG63" s="430" t="s">
        <v>1896</v>
      </c>
      <c r="AH63" s="430" t="s">
        <v>1896</v>
      </c>
      <c r="AI63" s="430" t="s">
        <v>1896</v>
      </c>
      <c r="AJ63" s="439">
        <v>6034</v>
      </c>
      <c r="AL63" s="433"/>
      <c r="AU63" s="430" t="s">
        <v>1896</v>
      </c>
      <c r="AV63" s="430" t="s">
        <v>1897</v>
      </c>
      <c r="BG63" s="435"/>
    </row>
    <row r="64" spans="1:59" ht="15" customHeight="1" x14ac:dyDescent="0.3">
      <c r="A64" s="430" t="s">
        <v>1883</v>
      </c>
      <c r="B64" s="430">
        <v>2019</v>
      </c>
      <c r="C64" s="16" t="s">
        <v>155</v>
      </c>
      <c r="D64" s="430" t="s">
        <v>1884</v>
      </c>
      <c r="E64" s="430" t="s">
        <v>1885</v>
      </c>
      <c r="F64" s="430"/>
      <c r="H64" s="432" t="s">
        <v>1886</v>
      </c>
      <c r="I64" s="432" t="s">
        <v>1887</v>
      </c>
      <c r="J64" s="432" t="s">
        <v>1888</v>
      </c>
      <c r="K64" s="430" t="s">
        <v>1889</v>
      </c>
      <c r="L64" s="430" t="s">
        <v>1889</v>
      </c>
      <c r="M64" s="430">
        <v>3110</v>
      </c>
      <c r="N64" s="430" t="s">
        <v>1890</v>
      </c>
      <c r="O64" s="430" t="s">
        <v>1891</v>
      </c>
      <c r="P64" s="430" t="s">
        <v>1892</v>
      </c>
      <c r="Q64" s="432" t="s">
        <v>1893</v>
      </c>
      <c r="R64" s="432" t="s">
        <v>1894</v>
      </c>
      <c r="T64" s="430" t="s">
        <v>1895</v>
      </c>
      <c r="V64" s="430" t="s">
        <v>1895</v>
      </c>
      <c r="AD64" s="430">
        <v>20180701</v>
      </c>
      <c r="AE64" s="430">
        <v>20190630</v>
      </c>
      <c r="AG64" s="430" t="s">
        <v>1896</v>
      </c>
      <c r="AH64" s="430" t="s">
        <v>1896</v>
      </c>
      <c r="AI64" s="430" t="s">
        <v>1896</v>
      </c>
      <c r="AJ64" s="439">
        <v>6034</v>
      </c>
      <c r="AL64" s="433"/>
      <c r="AU64" s="430" t="s">
        <v>1896</v>
      </c>
      <c r="AV64" s="430" t="s">
        <v>1897</v>
      </c>
      <c r="BG64" s="435"/>
    </row>
    <row r="65" spans="1:59" ht="15" customHeight="1" x14ac:dyDescent="0.3">
      <c r="A65" s="430" t="s">
        <v>1883</v>
      </c>
      <c r="B65" s="430">
        <v>2019</v>
      </c>
      <c r="C65" s="16" t="s">
        <v>157</v>
      </c>
      <c r="D65" s="430" t="s">
        <v>1884</v>
      </c>
      <c r="E65" s="430" t="s">
        <v>1885</v>
      </c>
      <c r="F65" s="430"/>
      <c r="H65" s="432" t="s">
        <v>1886</v>
      </c>
      <c r="I65" s="432" t="s">
        <v>1887</v>
      </c>
      <c r="J65" s="432" t="s">
        <v>1888</v>
      </c>
      <c r="K65" s="430" t="s">
        <v>1889</v>
      </c>
      <c r="L65" s="430" t="s">
        <v>1889</v>
      </c>
      <c r="M65" s="430">
        <v>3110</v>
      </c>
      <c r="N65" s="430" t="s">
        <v>1890</v>
      </c>
      <c r="O65" s="430" t="s">
        <v>1891</v>
      </c>
      <c r="P65" s="430" t="s">
        <v>1892</v>
      </c>
      <c r="Q65" s="432" t="s">
        <v>1893</v>
      </c>
      <c r="R65" s="432" t="s">
        <v>1894</v>
      </c>
      <c r="T65" s="430" t="s">
        <v>1895</v>
      </c>
      <c r="V65" s="430" t="s">
        <v>1895</v>
      </c>
      <c r="AD65" s="430">
        <v>20180701</v>
      </c>
      <c r="AE65" s="430">
        <v>20190630</v>
      </c>
      <c r="AG65" s="430" t="s">
        <v>1896</v>
      </c>
      <c r="AH65" s="430" t="s">
        <v>1896</v>
      </c>
      <c r="AI65" s="430" t="s">
        <v>1896</v>
      </c>
      <c r="AJ65" s="439">
        <v>6034</v>
      </c>
      <c r="AL65" s="433"/>
      <c r="AU65" s="430" t="s">
        <v>1896</v>
      </c>
      <c r="AV65" s="430" t="s">
        <v>1897</v>
      </c>
      <c r="BG65" s="435"/>
    </row>
    <row r="66" spans="1:59" ht="15" customHeight="1" x14ac:dyDescent="0.3">
      <c r="A66" s="430" t="s">
        <v>1883</v>
      </c>
      <c r="B66" s="430">
        <v>2019</v>
      </c>
      <c r="C66" s="16" t="s">
        <v>158</v>
      </c>
      <c r="D66" s="430" t="s">
        <v>1884</v>
      </c>
      <c r="E66" s="430" t="s">
        <v>1885</v>
      </c>
      <c r="F66" s="430"/>
      <c r="H66" s="432" t="s">
        <v>1886</v>
      </c>
      <c r="I66" s="432" t="s">
        <v>1887</v>
      </c>
      <c r="J66" s="432" t="s">
        <v>1888</v>
      </c>
      <c r="K66" s="430" t="s">
        <v>1889</v>
      </c>
      <c r="L66" s="430" t="s">
        <v>1889</v>
      </c>
      <c r="M66" s="430">
        <v>3110</v>
      </c>
      <c r="N66" s="430" t="s">
        <v>1890</v>
      </c>
      <c r="O66" s="430" t="s">
        <v>1891</v>
      </c>
      <c r="P66" s="430" t="s">
        <v>1892</v>
      </c>
      <c r="Q66" s="432" t="s">
        <v>1893</v>
      </c>
      <c r="R66" s="432" t="s">
        <v>1894</v>
      </c>
      <c r="T66" s="430" t="s">
        <v>1895</v>
      </c>
      <c r="V66" s="430" t="s">
        <v>1895</v>
      </c>
      <c r="AD66" s="430">
        <v>20180701</v>
      </c>
      <c r="AE66" s="430">
        <v>20190630</v>
      </c>
      <c r="AG66" s="430" t="s">
        <v>1896</v>
      </c>
      <c r="AH66" s="430" t="s">
        <v>1896</v>
      </c>
      <c r="AI66" s="430" t="s">
        <v>1896</v>
      </c>
      <c r="AJ66" s="439">
        <v>6034</v>
      </c>
      <c r="AL66" s="433"/>
      <c r="AU66" s="430" t="s">
        <v>1896</v>
      </c>
      <c r="AV66" s="430" t="s">
        <v>1897</v>
      </c>
      <c r="BG66" s="435"/>
    </row>
    <row r="67" spans="1:59" ht="15" customHeight="1" x14ac:dyDescent="0.3">
      <c r="A67" s="430" t="s">
        <v>1883</v>
      </c>
      <c r="B67" s="430">
        <v>2019</v>
      </c>
      <c r="C67" s="16" t="s">
        <v>160</v>
      </c>
      <c r="D67" s="430" t="s">
        <v>1884</v>
      </c>
      <c r="E67" s="430" t="s">
        <v>1885</v>
      </c>
      <c r="F67" s="430"/>
      <c r="H67" s="432" t="s">
        <v>1886</v>
      </c>
      <c r="I67" s="432" t="s">
        <v>1887</v>
      </c>
      <c r="J67" s="432" t="s">
        <v>1888</v>
      </c>
      <c r="K67" s="430" t="s">
        <v>1889</v>
      </c>
      <c r="L67" s="430" t="s">
        <v>1889</v>
      </c>
      <c r="M67" s="430">
        <v>3110</v>
      </c>
      <c r="N67" s="430" t="s">
        <v>1890</v>
      </c>
      <c r="O67" s="430" t="s">
        <v>1891</v>
      </c>
      <c r="P67" s="430" t="s">
        <v>1892</v>
      </c>
      <c r="Q67" s="432" t="s">
        <v>1893</v>
      </c>
      <c r="R67" s="432" t="s">
        <v>1894</v>
      </c>
      <c r="T67" s="430" t="s">
        <v>1895</v>
      </c>
      <c r="V67" s="430" t="s">
        <v>1895</v>
      </c>
      <c r="AD67" s="430">
        <v>20180701</v>
      </c>
      <c r="AE67" s="430">
        <v>20190630</v>
      </c>
      <c r="AG67" s="430" t="s">
        <v>1896</v>
      </c>
      <c r="AH67" s="430" t="s">
        <v>1896</v>
      </c>
      <c r="AI67" s="430" t="s">
        <v>1896</v>
      </c>
      <c r="AJ67" s="439">
        <v>6034</v>
      </c>
      <c r="AL67" s="433"/>
      <c r="AU67" s="430" t="s">
        <v>1896</v>
      </c>
      <c r="AV67" s="430" t="s">
        <v>1897</v>
      </c>
      <c r="BG67" s="435"/>
    </row>
    <row r="68" spans="1:59" ht="15" customHeight="1" x14ac:dyDescent="0.3">
      <c r="A68" s="430" t="s">
        <v>1883</v>
      </c>
      <c r="B68" s="430">
        <v>2019</v>
      </c>
      <c r="C68" s="16" t="s">
        <v>162</v>
      </c>
      <c r="D68" s="430" t="s">
        <v>1884</v>
      </c>
      <c r="E68" s="430" t="s">
        <v>1885</v>
      </c>
      <c r="F68" s="430"/>
      <c r="H68" s="432" t="s">
        <v>1886</v>
      </c>
      <c r="I68" s="432" t="s">
        <v>1887</v>
      </c>
      <c r="J68" s="432" t="s">
        <v>1888</v>
      </c>
      <c r="K68" s="430" t="s">
        <v>1889</v>
      </c>
      <c r="L68" s="430" t="s">
        <v>1889</v>
      </c>
      <c r="M68" s="430">
        <v>3110</v>
      </c>
      <c r="N68" s="430" t="s">
        <v>1890</v>
      </c>
      <c r="O68" s="430" t="s">
        <v>1891</v>
      </c>
      <c r="P68" s="430" t="s">
        <v>1892</v>
      </c>
      <c r="Q68" s="432" t="s">
        <v>1893</v>
      </c>
      <c r="R68" s="432" t="s">
        <v>1894</v>
      </c>
      <c r="T68" s="430" t="s">
        <v>1895</v>
      </c>
      <c r="V68" s="430" t="s">
        <v>1895</v>
      </c>
      <c r="AD68" s="430">
        <v>20180701</v>
      </c>
      <c r="AE68" s="430">
        <v>20190630</v>
      </c>
      <c r="AG68" s="430" t="s">
        <v>1896</v>
      </c>
      <c r="AH68" s="430" t="s">
        <v>1896</v>
      </c>
      <c r="AI68" s="430" t="s">
        <v>1896</v>
      </c>
      <c r="AJ68" s="439">
        <v>6034</v>
      </c>
      <c r="AL68" s="433"/>
      <c r="AU68" s="430" t="s">
        <v>1896</v>
      </c>
      <c r="AV68" s="430" t="s">
        <v>1897</v>
      </c>
      <c r="BG68" s="435"/>
    </row>
    <row r="69" spans="1:59" ht="15" customHeight="1" x14ac:dyDescent="0.3">
      <c r="A69" s="430" t="s">
        <v>1883</v>
      </c>
      <c r="B69" s="430">
        <v>2019</v>
      </c>
      <c r="C69" s="16" t="s">
        <v>164</v>
      </c>
      <c r="D69" s="430" t="s">
        <v>1884</v>
      </c>
      <c r="E69" s="430" t="s">
        <v>1885</v>
      </c>
      <c r="F69" s="430"/>
      <c r="H69" s="432" t="s">
        <v>1886</v>
      </c>
      <c r="I69" s="432" t="s">
        <v>1887</v>
      </c>
      <c r="J69" s="432" t="s">
        <v>1888</v>
      </c>
      <c r="K69" s="430" t="s">
        <v>1889</v>
      </c>
      <c r="L69" s="430" t="s">
        <v>1889</v>
      </c>
      <c r="M69" s="430">
        <v>3110</v>
      </c>
      <c r="N69" s="430" t="s">
        <v>1890</v>
      </c>
      <c r="O69" s="430" t="s">
        <v>1891</v>
      </c>
      <c r="P69" s="430" t="s">
        <v>1892</v>
      </c>
      <c r="Q69" s="432" t="s">
        <v>1893</v>
      </c>
      <c r="R69" s="432" t="s">
        <v>1894</v>
      </c>
      <c r="T69" s="430" t="s">
        <v>1895</v>
      </c>
      <c r="V69" s="430" t="s">
        <v>1895</v>
      </c>
      <c r="AD69" s="430">
        <v>20180701</v>
      </c>
      <c r="AE69" s="430">
        <v>20190630</v>
      </c>
      <c r="AG69" s="430" t="s">
        <v>1896</v>
      </c>
      <c r="AH69" s="430" t="s">
        <v>1896</v>
      </c>
      <c r="AI69" s="430" t="s">
        <v>1896</v>
      </c>
      <c r="AJ69" s="439">
        <v>6034</v>
      </c>
      <c r="AL69" s="433"/>
      <c r="AU69" s="430" t="s">
        <v>1896</v>
      </c>
      <c r="AV69" s="430" t="s">
        <v>1897</v>
      </c>
      <c r="BG69" s="435"/>
    </row>
    <row r="70" spans="1:59" ht="15" customHeight="1" x14ac:dyDescent="0.3">
      <c r="A70" s="430" t="s">
        <v>1883</v>
      </c>
      <c r="B70" s="430">
        <v>2019</v>
      </c>
      <c r="C70" s="16" t="s">
        <v>165</v>
      </c>
      <c r="D70" s="430" t="s">
        <v>1884</v>
      </c>
      <c r="E70" s="430" t="s">
        <v>1885</v>
      </c>
      <c r="F70" s="430"/>
      <c r="H70" s="432" t="s">
        <v>1886</v>
      </c>
      <c r="I70" s="432" t="s">
        <v>1887</v>
      </c>
      <c r="J70" s="432" t="s">
        <v>1888</v>
      </c>
      <c r="K70" s="430" t="s">
        <v>1889</v>
      </c>
      <c r="L70" s="430" t="s">
        <v>1889</v>
      </c>
      <c r="M70" s="430">
        <v>3110</v>
      </c>
      <c r="N70" s="430" t="s">
        <v>1890</v>
      </c>
      <c r="O70" s="430" t="s">
        <v>1891</v>
      </c>
      <c r="P70" s="430" t="s">
        <v>1892</v>
      </c>
      <c r="Q70" s="432" t="s">
        <v>1893</v>
      </c>
      <c r="R70" s="432" t="s">
        <v>1894</v>
      </c>
      <c r="T70" s="430" t="s">
        <v>1895</v>
      </c>
      <c r="V70" s="430" t="s">
        <v>1895</v>
      </c>
      <c r="AD70" s="430">
        <v>20180701</v>
      </c>
      <c r="AE70" s="430">
        <v>20190630</v>
      </c>
      <c r="AG70" s="430" t="s">
        <v>1896</v>
      </c>
      <c r="AH70" s="430" t="s">
        <v>1896</v>
      </c>
      <c r="AI70" s="430" t="s">
        <v>1896</v>
      </c>
      <c r="AJ70" s="439">
        <v>6034</v>
      </c>
      <c r="AL70" s="433"/>
      <c r="AU70" s="430" t="s">
        <v>1896</v>
      </c>
      <c r="AV70" s="430" t="s">
        <v>1897</v>
      </c>
      <c r="BG70" s="435"/>
    </row>
    <row r="71" spans="1:59" ht="15" customHeight="1" x14ac:dyDescent="0.3">
      <c r="A71" s="430" t="s">
        <v>1883</v>
      </c>
      <c r="B71" s="430">
        <v>2019</v>
      </c>
      <c r="C71" s="16" t="s">
        <v>166</v>
      </c>
      <c r="D71" s="430" t="s">
        <v>1884</v>
      </c>
      <c r="E71" s="430" t="s">
        <v>1885</v>
      </c>
      <c r="F71" s="430"/>
      <c r="H71" s="432" t="s">
        <v>1886</v>
      </c>
      <c r="I71" s="432" t="s">
        <v>1887</v>
      </c>
      <c r="J71" s="432" t="s">
        <v>1888</v>
      </c>
      <c r="K71" s="430" t="s">
        <v>1889</v>
      </c>
      <c r="L71" s="430" t="s">
        <v>1889</v>
      </c>
      <c r="M71" s="430">
        <v>3110</v>
      </c>
      <c r="N71" s="430" t="s">
        <v>1890</v>
      </c>
      <c r="O71" s="430" t="s">
        <v>1891</v>
      </c>
      <c r="P71" s="430" t="s">
        <v>1892</v>
      </c>
      <c r="Q71" s="432" t="s">
        <v>1893</v>
      </c>
      <c r="R71" s="432" t="s">
        <v>1894</v>
      </c>
      <c r="T71" s="430" t="s">
        <v>1895</v>
      </c>
      <c r="V71" s="430" t="s">
        <v>1895</v>
      </c>
      <c r="AD71" s="430">
        <v>20180701</v>
      </c>
      <c r="AE71" s="430">
        <v>20190630</v>
      </c>
      <c r="AG71" s="430" t="s">
        <v>1896</v>
      </c>
      <c r="AH71" s="430" t="s">
        <v>1896</v>
      </c>
      <c r="AI71" s="430" t="s">
        <v>1896</v>
      </c>
      <c r="AJ71" s="439">
        <v>9654</v>
      </c>
      <c r="AL71" s="433"/>
      <c r="AU71" s="430" t="s">
        <v>1896</v>
      </c>
      <c r="AV71" s="430" t="s">
        <v>1897</v>
      </c>
      <c r="BG71" s="435"/>
    </row>
    <row r="72" spans="1:59" ht="15" customHeight="1" x14ac:dyDescent="0.3">
      <c r="A72" s="430" t="s">
        <v>1883</v>
      </c>
      <c r="B72" s="430">
        <v>2019</v>
      </c>
      <c r="C72" s="16" t="s">
        <v>168</v>
      </c>
      <c r="D72" s="430" t="s">
        <v>1884</v>
      </c>
      <c r="E72" s="430" t="s">
        <v>1885</v>
      </c>
      <c r="F72" s="430"/>
      <c r="H72" s="432" t="s">
        <v>1886</v>
      </c>
      <c r="I72" s="432" t="s">
        <v>1887</v>
      </c>
      <c r="J72" s="432" t="s">
        <v>1888</v>
      </c>
      <c r="K72" s="430" t="s">
        <v>1889</v>
      </c>
      <c r="L72" s="430" t="s">
        <v>1889</v>
      </c>
      <c r="M72" s="430">
        <v>3110</v>
      </c>
      <c r="N72" s="430" t="s">
        <v>1890</v>
      </c>
      <c r="O72" s="430" t="s">
        <v>1891</v>
      </c>
      <c r="P72" s="430" t="s">
        <v>1892</v>
      </c>
      <c r="Q72" s="432" t="s">
        <v>1893</v>
      </c>
      <c r="R72" s="432" t="s">
        <v>1894</v>
      </c>
      <c r="T72" s="430" t="s">
        <v>1895</v>
      </c>
      <c r="V72" s="430" t="s">
        <v>1895</v>
      </c>
      <c r="AD72" s="430">
        <v>20180701</v>
      </c>
      <c r="AE72" s="430">
        <v>20190630</v>
      </c>
      <c r="AG72" s="430" t="s">
        <v>1896</v>
      </c>
      <c r="AH72" s="430" t="s">
        <v>1896</v>
      </c>
      <c r="AI72" s="430" t="s">
        <v>1896</v>
      </c>
      <c r="AJ72" s="439">
        <v>6034</v>
      </c>
      <c r="AL72" s="433"/>
      <c r="AU72" s="430" t="s">
        <v>1896</v>
      </c>
      <c r="AV72" s="430" t="s">
        <v>1897</v>
      </c>
      <c r="BG72" s="435"/>
    </row>
    <row r="73" spans="1:59" ht="15" customHeight="1" x14ac:dyDescent="0.3">
      <c r="A73" s="430" t="s">
        <v>1883</v>
      </c>
      <c r="B73" s="430">
        <v>2019</v>
      </c>
      <c r="C73" s="16" t="s">
        <v>169</v>
      </c>
      <c r="D73" s="430" t="s">
        <v>1884</v>
      </c>
      <c r="E73" s="430" t="s">
        <v>1885</v>
      </c>
      <c r="F73" s="430"/>
      <c r="H73" s="432" t="s">
        <v>1886</v>
      </c>
      <c r="I73" s="432" t="s">
        <v>1887</v>
      </c>
      <c r="J73" s="432" t="s">
        <v>1888</v>
      </c>
      <c r="K73" s="430" t="s">
        <v>1889</v>
      </c>
      <c r="L73" s="430" t="s">
        <v>1889</v>
      </c>
      <c r="M73" s="430">
        <v>3110</v>
      </c>
      <c r="N73" s="430" t="s">
        <v>1890</v>
      </c>
      <c r="O73" s="430" t="s">
        <v>1891</v>
      </c>
      <c r="P73" s="430" t="s">
        <v>1892</v>
      </c>
      <c r="Q73" s="432" t="s">
        <v>1893</v>
      </c>
      <c r="R73" s="432" t="s">
        <v>1894</v>
      </c>
      <c r="T73" s="430" t="s">
        <v>1895</v>
      </c>
      <c r="V73" s="430" t="s">
        <v>1895</v>
      </c>
      <c r="AD73" s="430">
        <v>20180701</v>
      </c>
      <c r="AE73" s="430">
        <v>20190630</v>
      </c>
      <c r="AG73" s="430" t="s">
        <v>1896</v>
      </c>
      <c r="AH73" s="430" t="s">
        <v>1896</v>
      </c>
      <c r="AI73" s="430" t="s">
        <v>1896</v>
      </c>
      <c r="AJ73" s="439">
        <v>6034</v>
      </c>
      <c r="AL73" s="433"/>
      <c r="AU73" s="430" t="s">
        <v>1896</v>
      </c>
      <c r="AV73" s="430" t="s">
        <v>1897</v>
      </c>
      <c r="BG73" s="435"/>
    </row>
    <row r="74" spans="1:59" ht="15" customHeight="1" x14ac:dyDescent="0.3">
      <c r="A74" s="430" t="s">
        <v>1883</v>
      </c>
      <c r="B74" s="430">
        <v>2019</v>
      </c>
      <c r="C74" s="16" t="s">
        <v>170</v>
      </c>
      <c r="D74" s="430" t="s">
        <v>1884</v>
      </c>
      <c r="E74" s="430" t="s">
        <v>1885</v>
      </c>
      <c r="F74" s="430"/>
      <c r="H74" s="432" t="s">
        <v>1886</v>
      </c>
      <c r="I74" s="432" t="s">
        <v>1887</v>
      </c>
      <c r="J74" s="432" t="s">
        <v>1888</v>
      </c>
      <c r="K74" s="430" t="s">
        <v>1889</v>
      </c>
      <c r="L74" s="430" t="s">
        <v>1889</v>
      </c>
      <c r="M74" s="430">
        <v>3110</v>
      </c>
      <c r="N74" s="430" t="s">
        <v>1890</v>
      </c>
      <c r="O74" s="430" t="s">
        <v>1891</v>
      </c>
      <c r="P74" s="430" t="s">
        <v>1892</v>
      </c>
      <c r="Q74" s="432" t="s">
        <v>1893</v>
      </c>
      <c r="R74" s="432" t="s">
        <v>1894</v>
      </c>
      <c r="T74" s="430" t="s">
        <v>1895</v>
      </c>
      <c r="V74" s="430" t="s">
        <v>1895</v>
      </c>
      <c r="AD74" s="430">
        <v>20180701</v>
      </c>
      <c r="AE74" s="430">
        <v>20190630</v>
      </c>
      <c r="AG74" s="430" t="s">
        <v>1896</v>
      </c>
      <c r="AH74" s="430" t="s">
        <v>1896</v>
      </c>
      <c r="AI74" s="430" t="s">
        <v>1896</v>
      </c>
      <c r="AJ74" s="439">
        <v>6034</v>
      </c>
      <c r="AL74" s="433"/>
      <c r="AU74" s="430" t="s">
        <v>1896</v>
      </c>
      <c r="AV74" s="430" t="s">
        <v>1897</v>
      </c>
      <c r="BG74" s="435"/>
    </row>
    <row r="75" spans="1:59" ht="15" customHeight="1" x14ac:dyDescent="0.3">
      <c r="A75" s="430" t="s">
        <v>1883</v>
      </c>
      <c r="B75" s="430">
        <v>2019</v>
      </c>
      <c r="C75" s="16" t="s">
        <v>171</v>
      </c>
      <c r="D75" s="430" t="s">
        <v>1884</v>
      </c>
      <c r="E75" s="430" t="s">
        <v>1885</v>
      </c>
      <c r="F75" s="430"/>
      <c r="H75" s="432" t="s">
        <v>1886</v>
      </c>
      <c r="I75" s="432" t="s">
        <v>1887</v>
      </c>
      <c r="J75" s="432" t="s">
        <v>1888</v>
      </c>
      <c r="K75" s="430" t="s">
        <v>1889</v>
      </c>
      <c r="L75" s="430" t="s">
        <v>1889</v>
      </c>
      <c r="M75" s="430">
        <v>3110</v>
      </c>
      <c r="N75" s="430" t="s">
        <v>1890</v>
      </c>
      <c r="O75" s="430" t="s">
        <v>1891</v>
      </c>
      <c r="P75" s="430" t="s">
        <v>1892</v>
      </c>
      <c r="Q75" s="432" t="s">
        <v>1893</v>
      </c>
      <c r="R75" s="432" t="s">
        <v>1894</v>
      </c>
      <c r="T75" s="430" t="s">
        <v>1895</v>
      </c>
      <c r="V75" s="430" t="s">
        <v>1895</v>
      </c>
      <c r="AD75" s="430">
        <v>20180701</v>
      </c>
      <c r="AE75" s="430">
        <v>20190630</v>
      </c>
      <c r="AG75" s="430" t="s">
        <v>1896</v>
      </c>
      <c r="AH75" s="430" t="s">
        <v>1896</v>
      </c>
      <c r="AI75" s="430" t="s">
        <v>1896</v>
      </c>
      <c r="AJ75" s="439">
        <v>6034</v>
      </c>
      <c r="AL75" s="433"/>
      <c r="AU75" s="430" t="s">
        <v>1896</v>
      </c>
      <c r="AV75" s="430" t="s">
        <v>1897</v>
      </c>
      <c r="BG75" s="435"/>
    </row>
    <row r="76" spans="1:59" ht="15" customHeight="1" x14ac:dyDescent="0.3">
      <c r="A76" s="430" t="s">
        <v>1883</v>
      </c>
      <c r="B76" s="430">
        <v>2019</v>
      </c>
      <c r="C76" s="16" t="s">
        <v>173</v>
      </c>
      <c r="D76" s="430" t="s">
        <v>1884</v>
      </c>
      <c r="E76" s="430" t="s">
        <v>1885</v>
      </c>
      <c r="F76" s="430"/>
      <c r="H76" s="432" t="s">
        <v>1886</v>
      </c>
      <c r="I76" s="432" t="s">
        <v>1887</v>
      </c>
      <c r="J76" s="432" t="s">
        <v>1888</v>
      </c>
      <c r="K76" s="430" t="s">
        <v>1889</v>
      </c>
      <c r="L76" s="430" t="s">
        <v>1889</v>
      </c>
      <c r="M76" s="430">
        <v>3110</v>
      </c>
      <c r="N76" s="430" t="s">
        <v>1890</v>
      </c>
      <c r="O76" s="430" t="s">
        <v>1891</v>
      </c>
      <c r="P76" s="430" t="s">
        <v>1892</v>
      </c>
      <c r="Q76" s="432" t="s">
        <v>1893</v>
      </c>
      <c r="R76" s="432" t="s">
        <v>1894</v>
      </c>
      <c r="T76" s="430" t="s">
        <v>1895</v>
      </c>
      <c r="V76" s="430" t="s">
        <v>1895</v>
      </c>
      <c r="AD76" s="430">
        <v>20180701</v>
      </c>
      <c r="AE76" s="430">
        <v>20190630</v>
      </c>
      <c r="AG76" s="430" t="s">
        <v>1896</v>
      </c>
      <c r="AH76" s="430" t="s">
        <v>1896</v>
      </c>
      <c r="AI76" s="430" t="s">
        <v>1896</v>
      </c>
      <c r="AJ76" s="439">
        <v>6034</v>
      </c>
      <c r="AL76" s="433"/>
      <c r="AU76" s="430" t="s">
        <v>1896</v>
      </c>
      <c r="AV76" s="430" t="s">
        <v>1897</v>
      </c>
      <c r="BG76" s="435"/>
    </row>
    <row r="77" spans="1:59" ht="15" customHeight="1" x14ac:dyDescent="0.3">
      <c r="A77" s="430" t="s">
        <v>1883</v>
      </c>
      <c r="B77" s="430">
        <v>2019</v>
      </c>
      <c r="C77" s="16" t="s">
        <v>174</v>
      </c>
      <c r="D77" s="430" t="s">
        <v>1884</v>
      </c>
      <c r="E77" s="430" t="s">
        <v>1885</v>
      </c>
      <c r="F77" s="430"/>
      <c r="H77" s="432" t="s">
        <v>1886</v>
      </c>
      <c r="I77" s="432" t="s">
        <v>1887</v>
      </c>
      <c r="J77" s="432" t="s">
        <v>1888</v>
      </c>
      <c r="K77" s="430" t="s">
        <v>1889</v>
      </c>
      <c r="L77" s="430" t="s">
        <v>1889</v>
      </c>
      <c r="M77" s="430">
        <v>3110</v>
      </c>
      <c r="N77" s="430" t="s">
        <v>1890</v>
      </c>
      <c r="O77" s="430" t="s">
        <v>1891</v>
      </c>
      <c r="P77" s="430" t="s">
        <v>1892</v>
      </c>
      <c r="Q77" s="432" t="s">
        <v>1893</v>
      </c>
      <c r="R77" s="432" t="s">
        <v>1894</v>
      </c>
      <c r="T77" s="430" t="s">
        <v>1895</v>
      </c>
      <c r="V77" s="430" t="s">
        <v>1895</v>
      </c>
      <c r="AD77" s="430">
        <v>20180701</v>
      </c>
      <c r="AE77" s="430">
        <v>20190630</v>
      </c>
      <c r="AG77" s="430" t="s">
        <v>1896</v>
      </c>
      <c r="AH77" s="430" t="s">
        <v>1896</v>
      </c>
      <c r="AI77" s="430" t="s">
        <v>1896</v>
      </c>
      <c r="AJ77" s="439">
        <v>6034</v>
      </c>
      <c r="AL77" s="433"/>
      <c r="AU77" s="430" t="s">
        <v>1896</v>
      </c>
      <c r="AV77" s="430" t="s">
        <v>1897</v>
      </c>
      <c r="BG77" s="435"/>
    </row>
    <row r="78" spans="1:59" ht="15" customHeight="1" x14ac:dyDescent="0.3">
      <c r="A78" s="430" t="s">
        <v>1883</v>
      </c>
      <c r="B78" s="430">
        <v>2019</v>
      </c>
      <c r="C78" s="16" t="s">
        <v>175</v>
      </c>
      <c r="D78" s="430" t="s">
        <v>1884</v>
      </c>
      <c r="E78" s="430" t="s">
        <v>1885</v>
      </c>
      <c r="F78" s="430"/>
      <c r="H78" s="432" t="s">
        <v>1886</v>
      </c>
      <c r="I78" s="432" t="s">
        <v>1887</v>
      </c>
      <c r="J78" s="432" t="s">
        <v>1888</v>
      </c>
      <c r="K78" s="430" t="s">
        <v>1889</v>
      </c>
      <c r="L78" s="430" t="s">
        <v>1889</v>
      </c>
      <c r="M78" s="430">
        <v>3110</v>
      </c>
      <c r="N78" s="430" t="s">
        <v>1890</v>
      </c>
      <c r="O78" s="430" t="s">
        <v>1891</v>
      </c>
      <c r="P78" s="430" t="s">
        <v>1892</v>
      </c>
      <c r="Q78" s="432" t="s">
        <v>1893</v>
      </c>
      <c r="R78" s="432" t="s">
        <v>1894</v>
      </c>
      <c r="T78" s="430" t="s">
        <v>1895</v>
      </c>
      <c r="V78" s="430" t="s">
        <v>1895</v>
      </c>
      <c r="AD78" s="430">
        <v>20180701</v>
      </c>
      <c r="AE78" s="430">
        <v>20190630</v>
      </c>
      <c r="AG78" s="430" t="s">
        <v>1896</v>
      </c>
      <c r="AH78" s="430" t="s">
        <v>1896</v>
      </c>
      <c r="AI78" s="430" t="s">
        <v>1896</v>
      </c>
      <c r="AJ78" s="439">
        <v>6034</v>
      </c>
      <c r="AL78" s="433"/>
      <c r="AU78" s="430" t="s">
        <v>1896</v>
      </c>
      <c r="AV78" s="430" t="s">
        <v>1897</v>
      </c>
      <c r="BG78" s="435"/>
    </row>
    <row r="79" spans="1:59" ht="15" customHeight="1" x14ac:dyDescent="0.3">
      <c r="A79" s="430" t="s">
        <v>1883</v>
      </c>
      <c r="B79" s="430">
        <v>2019</v>
      </c>
      <c r="C79" s="16" t="s">
        <v>176</v>
      </c>
      <c r="D79" s="430" t="s">
        <v>1884</v>
      </c>
      <c r="E79" s="430" t="s">
        <v>1885</v>
      </c>
      <c r="F79" s="430"/>
      <c r="H79" s="432" t="s">
        <v>1886</v>
      </c>
      <c r="I79" s="432" t="s">
        <v>1887</v>
      </c>
      <c r="J79" s="432" t="s">
        <v>1888</v>
      </c>
      <c r="K79" s="430" t="s">
        <v>1889</v>
      </c>
      <c r="L79" s="430" t="s">
        <v>1889</v>
      </c>
      <c r="M79" s="430">
        <v>3110</v>
      </c>
      <c r="N79" s="430" t="s">
        <v>1890</v>
      </c>
      <c r="O79" s="430" t="s">
        <v>1891</v>
      </c>
      <c r="P79" s="430" t="s">
        <v>1892</v>
      </c>
      <c r="Q79" s="432" t="s">
        <v>1893</v>
      </c>
      <c r="R79" s="432" t="s">
        <v>1894</v>
      </c>
      <c r="T79" s="430" t="s">
        <v>1895</v>
      </c>
      <c r="V79" s="430" t="s">
        <v>1895</v>
      </c>
      <c r="AD79" s="430">
        <v>20180701</v>
      </c>
      <c r="AE79" s="430">
        <v>20190630</v>
      </c>
      <c r="AG79" s="430" t="s">
        <v>1896</v>
      </c>
      <c r="AH79" s="430" t="s">
        <v>1896</v>
      </c>
      <c r="AI79" s="430" t="s">
        <v>1896</v>
      </c>
      <c r="AJ79" s="439">
        <v>6034</v>
      </c>
      <c r="AL79" s="433"/>
      <c r="AU79" s="430" t="s">
        <v>1896</v>
      </c>
      <c r="AV79" s="430" t="s">
        <v>1897</v>
      </c>
      <c r="BG79" s="435"/>
    </row>
    <row r="80" spans="1:59" ht="15" customHeight="1" x14ac:dyDescent="0.3">
      <c r="A80" s="430" t="s">
        <v>1883</v>
      </c>
      <c r="B80" s="430">
        <v>2019</v>
      </c>
      <c r="C80" s="16" t="s">
        <v>178</v>
      </c>
      <c r="D80" s="430" t="s">
        <v>1884</v>
      </c>
      <c r="E80" s="430" t="s">
        <v>1885</v>
      </c>
      <c r="F80" s="430"/>
      <c r="H80" s="432" t="s">
        <v>1886</v>
      </c>
      <c r="I80" s="432" t="s">
        <v>1887</v>
      </c>
      <c r="J80" s="432" t="s">
        <v>1888</v>
      </c>
      <c r="K80" s="430" t="s">
        <v>1889</v>
      </c>
      <c r="L80" s="430" t="s">
        <v>1889</v>
      </c>
      <c r="M80" s="430">
        <v>3110</v>
      </c>
      <c r="N80" s="430" t="s">
        <v>1890</v>
      </c>
      <c r="O80" s="430" t="s">
        <v>1891</v>
      </c>
      <c r="P80" s="430" t="s">
        <v>1892</v>
      </c>
      <c r="Q80" s="432" t="s">
        <v>1893</v>
      </c>
      <c r="R80" s="432" t="s">
        <v>1894</v>
      </c>
      <c r="T80" s="430" t="s">
        <v>1895</v>
      </c>
      <c r="V80" s="430" t="s">
        <v>1895</v>
      </c>
      <c r="AD80" s="430">
        <v>20180701</v>
      </c>
      <c r="AE80" s="430">
        <v>20190630</v>
      </c>
      <c r="AG80" s="430" t="s">
        <v>1896</v>
      </c>
      <c r="AH80" s="430" t="s">
        <v>1896</v>
      </c>
      <c r="AI80" s="430" t="s">
        <v>1896</v>
      </c>
      <c r="AJ80" s="439">
        <v>6034</v>
      </c>
      <c r="AL80" s="433"/>
      <c r="AU80" s="430" t="s">
        <v>1896</v>
      </c>
      <c r="AV80" s="430" t="s">
        <v>1897</v>
      </c>
      <c r="BG80" s="435"/>
    </row>
    <row r="81" spans="1:59" ht="15" customHeight="1" x14ac:dyDescent="0.3">
      <c r="A81" s="430" t="s">
        <v>1883</v>
      </c>
      <c r="B81" s="430">
        <v>2019</v>
      </c>
      <c r="C81" s="16" t="s">
        <v>179</v>
      </c>
      <c r="D81" s="430" t="s">
        <v>1884</v>
      </c>
      <c r="E81" s="430" t="s">
        <v>1885</v>
      </c>
      <c r="F81" s="430"/>
      <c r="H81" s="432" t="s">
        <v>1886</v>
      </c>
      <c r="I81" s="432" t="s">
        <v>1887</v>
      </c>
      <c r="J81" s="432" t="s">
        <v>1888</v>
      </c>
      <c r="K81" s="430" t="s">
        <v>1889</v>
      </c>
      <c r="L81" s="430" t="s">
        <v>1889</v>
      </c>
      <c r="M81" s="430">
        <v>3110</v>
      </c>
      <c r="N81" s="430" t="s">
        <v>1890</v>
      </c>
      <c r="O81" s="430" t="s">
        <v>1891</v>
      </c>
      <c r="P81" s="430" t="s">
        <v>1892</v>
      </c>
      <c r="Q81" s="432" t="s">
        <v>1893</v>
      </c>
      <c r="R81" s="432" t="s">
        <v>1894</v>
      </c>
      <c r="T81" s="430" t="s">
        <v>1895</v>
      </c>
      <c r="V81" s="430" t="s">
        <v>1895</v>
      </c>
      <c r="AD81" s="430">
        <v>20180701</v>
      </c>
      <c r="AE81" s="430">
        <v>20190630</v>
      </c>
      <c r="AG81" s="430" t="s">
        <v>1896</v>
      </c>
      <c r="AH81" s="430" t="s">
        <v>1896</v>
      </c>
      <c r="AI81" s="430" t="s">
        <v>1896</v>
      </c>
      <c r="AJ81" s="439">
        <v>6034</v>
      </c>
      <c r="AL81" s="433"/>
      <c r="AU81" s="430" t="s">
        <v>1896</v>
      </c>
      <c r="AV81" s="430" t="s">
        <v>1897</v>
      </c>
      <c r="BG81" s="435"/>
    </row>
    <row r="82" spans="1:59" ht="15" customHeight="1" x14ac:dyDescent="0.3">
      <c r="A82" s="430" t="s">
        <v>1883</v>
      </c>
      <c r="B82" s="430">
        <v>2019</v>
      </c>
      <c r="C82" s="16" t="s">
        <v>181</v>
      </c>
      <c r="D82" s="430" t="s">
        <v>1884</v>
      </c>
      <c r="E82" s="430" t="s">
        <v>1885</v>
      </c>
      <c r="F82" s="430"/>
      <c r="H82" s="432" t="s">
        <v>1886</v>
      </c>
      <c r="I82" s="432" t="s">
        <v>1887</v>
      </c>
      <c r="J82" s="432" t="s">
        <v>1888</v>
      </c>
      <c r="K82" s="430" t="s">
        <v>1889</v>
      </c>
      <c r="L82" s="430" t="s">
        <v>1889</v>
      </c>
      <c r="M82" s="430">
        <v>3110</v>
      </c>
      <c r="N82" s="430" t="s">
        <v>1890</v>
      </c>
      <c r="O82" s="430" t="s">
        <v>1891</v>
      </c>
      <c r="P82" s="430" t="s">
        <v>1892</v>
      </c>
      <c r="Q82" s="432" t="s">
        <v>1893</v>
      </c>
      <c r="R82" s="432" t="s">
        <v>1894</v>
      </c>
      <c r="T82" s="430" t="s">
        <v>1895</v>
      </c>
      <c r="V82" s="430" t="s">
        <v>1895</v>
      </c>
      <c r="AD82" s="430">
        <v>20180701</v>
      </c>
      <c r="AE82" s="430">
        <v>20190630</v>
      </c>
      <c r="AG82" s="430" t="s">
        <v>1896</v>
      </c>
      <c r="AH82" s="430" t="s">
        <v>1896</v>
      </c>
      <c r="AI82" s="430" t="s">
        <v>1896</v>
      </c>
      <c r="AJ82" s="439">
        <v>6034</v>
      </c>
      <c r="AL82" s="433"/>
      <c r="AU82" s="430" t="s">
        <v>1896</v>
      </c>
      <c r="AV82" s="430" t="s">
        <v>1897</v>
      </c>
      <c r="BG82" s="435"/>
    </row>
    <row r="83" spans="1:59" ht="15" customHeight="1" x14ac:dyDescent="0.3">
      <c r="A83" s="430" t="s">
        <v>1883</v>
      </c>
      <c r="B83" s="430">
        <v>2019</v>
      </c>
      <c r="C83" s="16" t="s">
        <v>183</v>
      </c>
      <c r="D83" s="430" t="s">
        <v>1884</v>
      </c>
      <c r="E83" s="430" t="s">
        <v>1885</v>
      </c>
      <c r="F83" s="430"/>
      <c r="H83" s="432" t="s">
        <v>1886</v>
      </c>
      <c r="I83" s="432" t="s">
        <v>1887</v>
      </c>
      <c r="J83" s="432" t="s">
        <v>1888</v>
      </c>
      <c r="K83" s="430" t="s">
        <v>1889</v>
      </c>
      <c r="L83" s="430" t="s">
        <v>1889</v>
      </c>
      <c r="M83" s="430">
        <v>3110</v>
      </c>
      <c r="N83" s="430" t="s">
        <v>1890</v>
      </c>
      <c r="O83" s="430" t="s">
        <v>1891</v>
      </c>
      <c r="P83" s="430" t="s">
        <v>1892</v>
      </c>
      <c r="Q83" s="432" t="s">
        <v>1893</v>
      </c>
      <c r="R83" s="432" t="s">
        <v>1894</v>
      </c>
      <c r="T83" s="430" t="s">
        <v>1895</v>
      </c>
      <c r="V83" s="430" t="s">
        <v>1895</v>
      </c>
      <c r="AD83" s="430">
        <v>20180701</v>
      </c>
      <c r="AE83" s="430">
        <v>20190630</v>
      </c>
      <c r="AG83" s="430" t="s">
        <v>1896</v>
      </c>
      <c r="AH83" s="430" t="s">
        <v>1896</v>
      </c>
      <c r="AI83" s="430" t="s">
        <v>1896</v>
      </c>
      <c r="AJ83" s="439">
        <v>6034</v>
      </c>
      <c r="AL83" s="433"/>
      <c r="AU83" s="430" t="s">
        <v>1896</v>
      </c>
      <c r="AV83" s="430" t="s">
        <v>1897</v>
      </c>
      <c r="BG83" s="435"/>
    </row>
    <row r="84" spans="1:59" ht="15" customHeight="1" x14ac:dyDescent="0.3">
      <c r="A84" s="430" t="s">
        <v>1883</v>
      </c>
      <c r="B84" s="430">
        <v>2019</v>
      </c>
      <c r="C84" s="16" t="s">
        <v>185</v>
      </c>
      <c r="D84" s="430" t="s">
        <v>1884</v>
      </c>
      <c r="E84" s="430" t="s">
        <v>1885</v>
      </c>
      <c r="F84" s="430"/>
      <c r="H84" s="432" t="s">
        <v>1886</v>
      </c>
      <c r="I84" s="432" t="s">
        <v>1887</v>
      </c>
      <c r="J84" s="432" t="s">
        <v>1888</v>
      </c>
      <c r="K84" s="430" t="s">
        <v>1889</v>
      </c>
      <c r="L84" s="430" t="s">
        <v>1889</v>
      </c>
      <c r="M84" s="430">
        <v>3110</v>
      </c>
      <c r="N84" s="430" t="s">
        <v>1890</v>
      </c>
      <c r="O84" s="430" t="s">
        <v>1891</v>
      </c>
      <c r="P84" s="430" t="s">
        <v>1892</v>
      </c>
      <c r="Q84" s="432" t="s">
        <v>1893</v>
      </c>
      <c r="R84" s="432" t="s">
        <v>1894</v>
      </c>
      <c r="T84" s="430" t="s">
        <v>1895</v>
      </c>
      <c r="V84" s="430" t="s">
        <v>1895</v>
      </c>
      <c r="AD84" s="430">
        <v>20180701</v>
      </c>
      <c r="AE84" s="430">
        <v>20190630</v>
      </c>
      <c r="AG84" s="430" t="s">
        <v>1896</v>
      </c>
      <c r="AH84" s="430" t="s">
        <v>1896</v>
      </c>
      <c r="AI84" s="430" t="s">
        <v>1896</v>
      </c>
      <c r="AJ84" s="439">
        <v>6034</v>
      </c>
      <c r="AL84" s="433"/>
      <c r="AU84" s="430" t="s">
        <v>1896</v>
      </c>
      <c r="AV84" s="430" t="s">
        <v>1897</v>
      </c>
      <c r="BG84" s="435"/>
    </row>
    <row r="85" spans="1:59" ht="15" customHeight="1" x14ac:dyDescent="0.3">
      <c r="A85" s="430" t="s">
        <v>1883</v>
      </c>
      <c r="B85" s="430">
        <v>2019</v>
      </c>
      <c r="C85" s="16" t="s">
        <v>187</v>
      </c>
      <c r="D85" s="430" t="s">
        <v>1884</v>
      </c>
      <c r="E85" s="430" t="s">
        <v>1885</v>
      </c>
      <c r="F85" s="430"/>
      <c r="H85" s="432" t="s">
        <v>1886</v>
      </c>
      <c r="I85" s="432" t="s">
        <v>1887</v>
      </c>
      <c r="J85" s="432" t="s">
        <v>1888</v>
      </c>
      <c r="K85" s="430" t="s">
        <v>1889</v>
      </c>
      <c r="L85" s="430" t="s">
        <v>1889</v>
      </c>
      <c r="M85" s="430">
        <v>3110</v>
      </c>
      <c r="N85" s="430" t="s">
        <v>1890</v>
      </c>
      <c r="O85" s="430" t="s">
        <v>1891</v>
      </c>
      <c r="P85" s="430" t="s">
        <v>1892</v>
      </c>
      <c r="Q85" s="432" t="s">
        <v>1893</v>
      </c>
      <c r="R85" s="432" t="s">
        <v>1894</v>
      </c>
      <c r="T85" s="430" t="s">
        <v>1895</v>
      </c>
      <c r="V85" s="430" t="s">
        <v>1895</v>
      </c>
      <c r="AD85" s="430">
        <v>20180701</v>
      </c>
      <c r="AE85" s="430">
        <v>20190630</v>
      </c>
      <c r="AG85" s="430" t="s">
        <v>1896</v>
      </c>
      <c r="AH85" s="430" t="s">
        <v>1896</v>
      </c>
      <c r="AI85" s="430" t="s">
        <v>1896</v>
      </c>
      <c r="AJ85" s="439">
        <v>6034</v>
      </c>
      <c r="AL85" s="433"/>
      <c r="AU85" s="430" t="s">
        <v>1896</v>
      </c>
      <c r="AV85" s="430" t="s">
        <v>1897</v>
      </c>
      <c r="BG85" s="435"/>
    </row>
    <row r="86" spans="1:59" ht="15" customHeight="1" x14ac:dyDescent="0.3">
      <c r="A86" s="430" t="s">
        <v>1883</v>
      </c>
      <c r="B86" s="430">
        <v>2019</v>
      </c>
      <c r="C86" s="16" t="s">
        <v>189</v>
      </c>
      <c r="D86" s="430" t="s">
        <v>1884</v>
      </c>
      <c r="E86" s="430" t="s">
        <v>1885</v>
      </c>
      <c r="F86" s="430"/>
      <c r="H86" s="432" t="s">
        <v>1886</v>
      </c>
      <c r="I86" s="432" t="s">
        <v>1887</v>
      </c>
      <c r="J86" s="432" t="s">
        <v>1888</v>
      </c>
      <c r="K86" s="430" t="s">
        <v>1889</v>
      </c>
      <c r="L86" s="430" t="s">
        <v>1889</v>
      </c>
      <c r="M86" s="430">
        <v>3110</v>
      </c>
      <c r="N86" s="430" t="s">
        <v>1890</v>
      </c>
      <c r="O86" s="430" t="s">
        <v>1891</v>
      </c>
      <c r="P86" s="430" t="s">
        <v>1892</v>
      </c>
      <c r="Q86" s="432" t="s">
        <v>1893</v>
      </c>
      <c r="R86" s="432" t="s">
        <v>1894</v>
      </c>
      <c r="T86" s="430" t="s">
        <v>1895</v>
      </c>
      <c r="V86" s="430" t="s">
        <v>1895</v>
      </c>
      <c r="AD86" s="430">
        <v>20180701</v>
      </c>
      <c r="AE86" s="430">
        <v>20190630</v>
      </c>
      <c r="AG86" s="430" t="s">
        <v>1896</v>
      </c>
      <c r="AH86" s="430" t="s">
        <v>1896</v>
      </c>
      <c r="AI86" s="430" t="s">
        <v>1896</v>
      </c>
      <c r="AJ86" s="439">
        <v>6034</v>
      </c>
      <c r="AL86" s="433"/>
      <c r="AU86" s="430" t="s">
        <v>1896</v>
      </c>
      <c r="AV86" s="430" t="s">
        <v>1897</v>
      </c>
      <c r="BG86" s="435"/>
    </row>
    <row r="87" spans="1:59" ht="15" customHeight="1" x14ac:dyDescent="0.3">
      <c r="A87" s="430" t="s">
        <v>1883</v>
      </c>
      <c r="B87" s="430">
        <v>2019</v>
      </c>
      <c r="C87" s="16" t="s">
        <v>190</v>
      </c>
      <c r="D87" s="430" t="s">
        <v>1884</v>
      </c>
      <c r="E87" s="430" t="s">
        <v>1885</v>
      </c>
      <c r="F87" s="430"/>
      <c r="H87" s="432" t="s">
        <v>1886</v>
      </c>
      <c r="I87" s="432" t="s">
        <v>1887</v>
      </c>
      <c r="J87" s="432" t="s">
        <v>1888</v>
      </c>
      <c r="K87" s="430" t="s">
        <v>1889</v>
      </c>
      <c r="L87" s="430" t="s">
        <v>1889</v>
      </c>
      <c r="M87" s="430">
        <v>3110</v>
      </c>
      <c r="N87" s="430" t="s">
        <v>1890</v>
      </c>
      <c r="O87" s="430" t="s">
        <v>1891</v>
      </c>
      <c r="P87" s="430" t="s">
        <v>1892</v>
      </c>
      <c r="Q87" s="432" t="s">
        <v>1893</v>
      </c>
      <c r="R87" s="432" t="s">
        <v>1894</v>
      </c>
      <c r="T87" s="430" t="s">
        <v>1895</v>
      </c>
      <c r="V87" s="430" t="s">
        <v>1895</v>
      </c>
      <c r="AD87" s="430">
        <v>20180701</v>
      </c>
      <c r="AE87" s="430">
        <v>20190630</v>
      </c>
      <c r="AG87" s="430" t="s">
        <v>1896</v>
      </c>
      <c r="AH87" s="430" t="s">
        <v>1896</v>
      </c>
      <c r="AI87" s="430" t="s">
        <v>1896</v>
      </c>
      <c r="AJ87" s="439">
        <v>6034</v>
      </c>
      <c r="AL87" s="433"/>
      <c r="AU87" s="430" t="s">
        <v>1896</v>
      </c>
      <c r="AV87" s="430" t="s">
        <v>1897</v>
      </c>
      <c r="BG87" s="435"/>
    </row>
    <row r="88" spans="1:59" ht="15" customHeight="1" x14ac:dyDescent="0.3">
      <c r="A88" s="430" t="s">
        <v>1883</v>
      </c>
      <c r="B88" s="430">
        <v>2019</v>
      </c>
      <c r="C88" s="16" t="s">
        <v>191</v>
      </c>
      <c r="D88" s="430" t="s">
        <v>1884</v>
      </c>
      <c r="E88" s="430" t="s">
        <v>1885</v>
      </c>
      <c r="F88" s="430"/>
      <c r="H88" s="432" t="s">
        <v>1886</v>
      </c>
      <c r="I88" s="432" t="s">
        <v>1887</v>
      </c>
      <c r="J88" s="432" t="s">
        <v>1888</v>
      </c>
      <c r="K88" s="430" t="s">
        <v>1889</v>
      </c>
      <c r="L88" s="430" t="s">
        <v>1889</v>
      </c>
      <c r="M88" s="430">
        <v>3110</v>
      </c>
      <c r="N88" s="430" t="s">
        <v>1890</v>
      </c>
      <c r="O88" s="430" t="s">
        <v>1891</v>
      </c>
      <c r="P88" s="430" t="s">
        <v>1892</v>
      </c>
      <c r="Q88" s="432" t="s">
        <v>1893</v>
      </c>
      <c r="R88" s="432" t="s">
        <v>1894</v>
      </c>
      <c r="T88" s="430" t="s">
        <v>1895</v>
      </c>
      <c r="V88" s="430" t="s">
        <v>1895</v>
      </c>
      <c r="AD88" s="430">
        <v>20180701</v>
      </c>
      <c r="AE88" s="430">
        <v>20190630</v>
      </c>
      <c r="AG88" s="430" t="s">
        <v>1896</v>
      </c>
      <c r="AH88" s="430" t="s">
        <v>1896</v>
      </c>
      <c r="AI88" s="430" t="s">
        <v>1896</v>
      </c>
      <c r="AJ88" s="439">
        <v>6034</v>
      </c>
      <c r="AL88" s="433"/>
      <c r="AU88" s="430" t="s">
        <v>1896</v>
      </c>
      <c r="AV88" s="430" t="s">
        <v>1897</v>
      </c>
      <c r="BG88" s="435"/>
    </row>
    <row r="89" spans="1:59" ht="15" customHeight="1" x14ac:dyDescent="0.3">
      <c r="A89" s="430" t="s">
        <v>1883</v>
      </c>
      <c r="B89" s="430">
        <v>2019</v>
      </c>
      <c r="C89" s="16" t="s">
        <v>193</v>
      </c>
      <c r="D89" s="430" t="s">
        <v>1884</v>
      </c>
      <c r="E89" s="430" t="s">
        <v>1885</v>
      </c>
      <c r="F89" s="430"/>
      <c r="H89" s="432" t="s">
        <v>1886</v>
      </c>
      <c r="I89" s="432" t="s">
        <v>1887</v>
      </c>
      <c r="J89" s="432" t="s">
        <v>1888</v>
      </c>
      <c r="K89" s="430" t="s">
        <v>1889</v>
      </c>
      <c r="L89" s="430" t="s">
        <v>1889</v>
      </c>
      <c r="M89" s="430">
        <v>3110</v>
      </c>
      <c r="N89" s="430" t="s">
        <v>1890</v>
      </c>
      <c r="O89" s="430" t="s">
        <v>1891</v>
      </c>
      <c r="P89" s="430" t="s">
        <v>1892</v>
      </c>
      <c r="Q89" s="432" t="s">
        <v>1893</v>
      </c>
      <c r="R89" s="432" t="s">
        <v>1894</v>
      </c>
      <c r="T89" s="430" t="s">
        <v>1895</v>
      </c>
      <c r="V89" s="430" t="s">
        <v>1895</v>
      </c>
      <c r="AD89" s="430">
        <v>20180701</v>
      </c>
      <c r="AE89" s="430">
        <v>20190630</v>
      </c>
      <c r="AG89" s="430" t="s">
        <v>1896</v>
      </c>
      <c r="AH89" s="430" t="s">
        <v>1896</v>
      </c>
      <c r="AI89" s="430" t="s">
        <v>1896</v>
      </c>
      <c r="AJ89" s="439">
        <v>6034</v>
      </c>
      <c r="AL89" s="433"/>
      <c r="AU89" s="430" t="s">
        <v>1896</v>
      </c>
      <c r="AV89" s="430" t="s">
        <v>1897</v>
      </c>
      <c r="BG89" s="435"/>
    </row>
    <row r="90" spans="1:59" ht="15" customHeight="1" x14ac:dyDescent="0.3">
      <c r="A90" s="430" t="s">
        <v>1883</v>
      </c>
      <c r="B90" s="430">
        <v>2019</v>
      </c>
      <c r="C90" s="16" t="s">
        <v>195</v>
      </c>
      <c r="D90" s="430" t="s">
        <v>1884</v>
      </c>
      <c r="E90" s="430" t="s">
        <v>1885</v>
      </c>
      <c r="F90" s="430"/>
      <c r="H90" s="432" t="s">
        <v>1886</v>
      </c>
      <c r="I90" s="432" t="s">
        <v>1887</v>
      </c>
      <c r="J90" s="432" t="s">
        <v>1888</v>
      </c>
      <c r="K90" s="430" t="s">
        <v>1889</v>
      </c>
      <c r="L90" s="430" t="s">
        <v>1889</v>
      </c>
      <c r="M90" s="430">
        <v>3110</v>
      </c>
      <c r="N90" s="430" t="s">
        <v>1890</v>
      </c>
      <c r="O90" s="430" t="s">
        <v>1891</v>
      </c>
      <c r="P90" s="430" t="s">
        <v>1892</v>
      </c>
      <c r="Q90" s="432" t="s">
        <v>1893</v>
      </c>
      <c r="R90" s="432" t="s">
        <v>1894</v>
      </c>
      <c r="T90" s="430" t="s">
        <v>1895</v>
      </c>
      <c r="V90" s="430" t="s">
        <v>1895</v>
      </c>
      <c r="AD90" s="430">
        <v>20180701</v>
      </c>
      <c r="AE90" s="430">
        <v>20190630</v>
      </c>
      <c r="AG90" s="430" t="s">
        <v>1896</v>
      </c>
      <c r="AH90" s="430" t="s">
        <v>1896</v>
      </c>
      <c r="AI90" s="430" t="s">
        <v>1896</v>
      </c>
      <c r="AJ90" s="439">
        <v>6034</v>
      </c>
      <c r="AL90" s="433"/>
      <c r="AU90" s="430" t="s">
        <v>1896</v>
      </c>
      <c r="AV90" s="430" t="s">
        <v>1897</v>
      </c>
      <c r="BG90" s="435"/>
    </row>
    <row r="91" spans="1:59" ht="15" customHeight="1" x14ac:dyDescent="0.3">
      <c r="A91" s="430" t="s">
        <v>1883</v>
      </c>
      <c r="B91" s="430">
        <v>2019</v>
      </c>
      <c r="C91" s="16" t="s">
        <v>196</v>
      </c>
      <c r="D91" s="430" t="s">
        <v>1884</v>
      </c>
      <c r="E91" s="430" t="s">
        <v>1885</v>
      </c>
      <c r="F91" s="430"/>
      <c r="H91" s="432" t="s">
        <v>1886</v>
      </c>
      <c r="I91" s="432" t="s">
        <v>1887</v>
      </c>
      <c r="J91" s="432" t="s">
        <v>1888</v>
      </c>
      <c r="K91" s="430" t="s">
        <v>1889</v>
      </c>
      <c r="L91" s="430" t="s">
        <v>1889</v>
      </c>
      <c r="M91" s="430">
        <v>3110</v>
      </c>
      <c r="N91" s="430" t="s">
        <v>1890</v>
      </c>
      <c r="O91" s="430" t="s">
        <v>1891</v>
      </c>
      <c r="P91" s="430" t="s">
        <v>1892</v>
      </c>
      <c r="Q91" s="432" t="s">
        <v>1893</v>
      </c>
      <c r="R91" s="432" t="s">
        <v>1894</v>
      </c>
      <c r="T91" s="430" t="s">
        <v>1895</v>
      </c>
      <c r="V91" s="430" t="s">
        <v>1895</v>
      </c>
      <c r="AD91" s="430">
        <v>20180701</v>
      </c>
      <c r="AE91" s="430">
        <v>20190630</v>
      </c>
      <c r="AG91" s="430" t="s">
        <v>1896</v>
      </c>
      <c r="AH91" s="430" t="s">
        <v>1896</v>
      </c>
      <c r="AI91" s="430" t="s">
        <v>1896</v>
      </c>
      <c r="AJ91" s="439">
        <v>6034</v>
      </c>
      <c r="AL91" s="433"/>
      <c r="AU91" s="430" t="s">
        <v>1896</v>
      </c>
      <c r="AV91" s="430" t="s">
        <v>1897</v>
      </c>
      <c r="BG91" s="435"/>
    </row>
    <row r="92" spans="1:59" ht="15" customHeight="1" x14ac:dyDescent="0.3">
      <c r="A92" s="430" t="s">
        <v>1883</v>
      </c>
      <c r="B92" s="430">
        <v>2019</v>
      </c>
      <c r="C92" s="16" t="s">
        <v>197</v>
      </c>
      <c r="D92" s="430" t="s">
        <v>1884</v>
      </c>
      <c r="E92" s="430" t="s">
        <v>1885</v>
      </c>
      <c r="F92" s="430"/>
      <c r="H92" s="432" t="s">
        <v>1886</v>
      </c>
      <c r="I92" s="432" t="s">
        <v>1887</v>
      </c>
      <c r="J92" s="432" t="s">
        <v>1888</v>
      </c>
      <c r="K92" s="430" t="s">
        <v>1889</v>
      </c>
      <c r="L92" s="430" t="s">
        <v>1889</v>
      </c>
      <c r="M92" s="430">
        <v>3110</v>
      </c>
      <c r="N92" s="430" t="s">
        <v>1890</v>
      </c>
      <c r="O92" s="430" t="s">
        <v>1891</v>
      </c>
      <c r="P92" s="430" t="s">
        <v>1892</v>
      </c>
      <c r="Q92" s="432" t="s">
        <v>1893</v>
      </c>
      <c r="R92" s="432" t="s">
        <v>1894</v>
      </c>
      <c r="T92" s="430" t="s">
        <v>1895</v>
      </c>
      <c r="V92" s="430" t="s">
        <v>1895</v>
      </c>
      <c r="AD92" s="430">
        <v>20180701</v>
      </c>
      <c r="AE92" s="430">
        <v>20190630</v>
      </c>
      <c r="AG92" s="430" t="s">
        <v>1896</v>
      </c>
      <c r="AH92" s="430" t="s">
        <v>1896</v>
      </c>
      <c r="AI92" s="430" t="s">
        <v>1896</v>
      </c>
      <c r="AJ92" s="439">
        <v>6034</v>
      </c>
      <c r="AL92" s="433"/>
      <c r="AU92" s="430" t="s">
        <v>1896</v>
      </c>
      <c r="AV92" s="430" t="s">
        <v>1897</v>
      </c>
      <c r="BG92" s="435"/>
    </row>
    <row r="93" spans="1:59" ht="15" customHeight="1" x14ac:dyDescent="0.3">
      <c r="A93" s="430" t="s">
        <v>1883</v>
      </c>
      <c r="B93" s="430">
        <v>2019</v>
      </c>
      <c r="C93" s="16" t="s">
        <v>198</v>
      </c>
      <c r="D93" s="430" t="s">
        <v>1884</v>
      </c>
      <c r="E93" s="430" t="s">
        <v>1885</v>
      </c>
      <c r="F93" s="430"/>
      <c r="H93" s="432" t="s">
        <v>1886</v>
      </c>
      <c r="I93" s="432" t="s">
        <v>1887</v>
      </c>
      <c r="J93" s="432" t="s">
        <v>1888</v>
      </c>
      <c r="K93" s="430" t="s">
        <v>1889</v>
      </c>
      <c r="L93" s="430" t="s">
        <v>1889</v>
      </c>
      <c r="M93" s="430">
        <v>3110</v>
      </c>
      <c r="N93" s="430" t="s">
        <v>1890</v>
      </c>
      <c r="O93" s="430" t="s">
        <v>1891</v>
      </c>
      <c r="P93" s="430" t="s">
        <v>1892</v>
      </c>
      <c r="Q93" s="432" t="s">
        <v>1893</v>
      </c>
      <c r="R93" s="432" t="s">
        <v>1894</v>
      </c>
      <c r="T93" s="430" t="s">
        <v>1895</v>
      </c>
      <c r="V93" s="430" t="s">
        <v>1895</v>
      </c>
      <c r="AD93" s="430">
        <v>20180701</v>
      </c>
      <c r="AE93" s="430">
        <v>20190630</v>
      </c>
      <c r="AG93" s="430" t="s">
        <v>1896</v>
      </c>
      <c r="AH93" s="430" t="s">
        <v>1896</v>
      </c>
      <c r="AI93" s="430" t="s">
        <v>1896</v>
      </c>
      <c r="AJ93" s="439">
        <v>6034</v>
      </c>
      <c r="AL93" s="433"/>
      <c r="AU93" s="430" t="s">
        <v>1896</v>
      </c>
      <c r="AV93" s="430" t="s">
        <v>1897</v>
      </c>
      <c r="BG93" s="435"/>
    </row>
    <row r="94" spans="1:59" ht="15" customHeight="1" x14ac:dyDescent="0.3">
      <c r="A94" s="430" t="s">
        <v>1883</v>
      </c>
      <c r="B94" s="430">
        <v>2019</v>
      </c>
      <c r="C94" s="16" t="s">
        <v>199</v>
      </c>
      <c r="D94" s="430" t="s">
        <v>1884</v>
      </c>
      <c r="E94" s="430" t="s">
        <v>1885</v>
      </c>
      <c r="F94" s="430"/>
      <c r="H94" s="432" t="s">
        <v>1886</v>
      </c>
      <c r="I94" s="432" t="s">
        <v>1887</v>
      </c>
      <c r="J94" s="432" t="s">
        <v>1888</v>
      </c>
      <c r="K94" s="430" t="s">
        <v>1889</v>
      </c>
      <c r="L94" s="430" t="s">
        <v>1889</v>
      </c>
      <c r="M94" s="430">
        <v>3110</v>
      </c>
      <c r="N94" s="430" t="s">
        <v>1890</v>
      </c>
      <c r="O94" s="430" t="s">
        <v>1891</v>
      </c>
      <c r="P94" s="430" t="s">
        <v>1892</v>
      </c>
      <c r="Q94" s="432" t="s">
        <v>1893</v>
      </c>
      <c r="R94" s="432" t="s">
        <v>1894</v>
      </c>
      <c r="T94" s="430" t="s">
        <v>1895</v>
      </c>
      <c r="V94" s="430" t="s">
        <v>1895</v>
      </c>
      <c r="AD94" s="430">
        <v>20180701</v>
      </c>
      <c r="AE94" s="430">
        <v>20190630</v>
      </c>
      <c r="AG94" s="430" t="s">
        <v>1896</v>
      </c>
      <c r="AH94" s="430" t="s">
        <v>1896</v>
      </c>
      <c r="AI94" s="430" t="s">
        <v>1896</v>
      </c>
      <c r="AJ94" s="439">
        <v>9654</v>
      </c>
      <c r="AL94" s="433"/>
      <c r="AU94" s="430" t="s">
        <v>1896</v>
      </c>
      <c r="AV94" s="430" t="s">
        <v>1897</v>
      </c>
      <c r="BG94" s="435"/>
    </row>
    <row r="95" spans="1:59" ht="15" customHeight="1" x14ac:dyDescent="0.3">
      <c r="A95" s="430" t="s">
        <v>1883</v>
      </c>
      <c r="B95" s="430">
        <v>2019</v>
      </c>
      <c r="C95" s="16" t="s">
        <v>200</v>
      </c>
      <c r="D95" s="430" t="s">
        <v>1884</v>
      </c>
      <c r="E95" s="430" t="s">
        <v>1885</v>
      </c>
      <c r="F95" s="430"/>
      <c r="H95" s="432" t="s">
        <v>1886</v>
      </c>
      <c r="I95" s="432" t="s">
        <v>1887</v>
      </c>
      <c r="J95" s="432" t="s">
        <v>1888</v>
      </c>
      <c r="K95" s="430" t="s">
        <v>1889</v>
      </c>
      <c r="L95" s="430" t="s">
        <v>1889</v>
      </c>
      <c r="M95" s="430">
        <v>3110</v>
      </c>
      <c r="N95" s="430" t="s">
        <v>1890</v>
      </c>
      <c r="O95" s="430" t="s">
        <v>1891</v>
      </c>
      <c r="P95" s="430" t="s">
        <v>1892</v>
      </c>
      <c r="Q95" s="432" t="s">
        <v>1893</v>
      </c>
      <c r="R95" s="432" t="s">
        <v>1894</v>
      </c>
      <c r="T95" s="430" t="s">
        <v>1895</v>
      </c>
      <c r="V95" s="430" t="s">
        <v>1895</v>
      </c>
      <c r="AD95" s="430">
        <v>20180701</v>
      </c>
      <c r="AE95" s="430">
        <v>20190630</v>
      </c>
      <c r="AG95" s="430" t="s">
        <v>1896</v>
      </c>
      <c r="AH95" s="430" t="s">
        <v>1896</v>
      </c>
      <c r="AI95" s="430" t="s">
        <v>1896</v>
      </c>
      <c r="AJ95" s="439">
        <v>6034</v>
      </c>
      <c r="AL95" s="433"/>
      <c r="AU95" s="430" t="s">
        <v>1896</v>
      </c>
      <c r="AV95" s="430" t="s">
        <v>1897</v>
      </c>
      <c r="BG95" s="435"/>
    </row>
    <row r="96" spans="1:59" ht="15" customHeight="1" x14ac:dyDescent="0.3">
      <c r="A96" s="430" t="s">
        <v>1883</v>
      </c>
      <c r="B96" s="430">
        <v>2019</v>
      </c>
      <c r="C96" s="16" t="s">
        <v>201</v>
      </c>
      <c r="D96" s="430" t="s">
        <v>1884</v>
      </c>
      <c r="E96" s="430" t="s">
        <v>1885</v>
      </c>
      <c r="F96" s="430"/>
      <c r="H96" s="432" t="s">
        <v>1886</v>
      </c>
      <c r="I96" s="432" t="s">
        <v>1887</v>
      </c>
      <c r="J96" s="432" t="s">
        <v>1888</v>
      </c>
      <c r="K96" s="430" t="s">
        <v>1889</v>
      </c>
      <c r="L96" s="430" t="s">
        <v>1889</v>
      </c>
      <c r="M96" s="430">
        <v>3110</v>
      </c>
      <c r="N96" s="430" t="s">
        <v>1890</v>
      </c>
      <c r="O96" s="430" t="s">
        <v>1891</v>
      </c>
      <c r="P96" s="430" t="s">
        <v>1892</v>
      </c>
      <c r="Q96" s="432" t="s">
        <v>1893</v>
      </c>
      <c r="R96" s="432" t="s">
        <v>1894</v>
      </c>
      <c r="T96" s="430" t="s">
        <v>1895</v>
      </c>
      <c r="V96" s="430" t="s">
        <v>1895</v>
      </c>
      <c r="AD96" s="430">
        <v>20180701</v>
      </c>
      <c r="AE96" s="430">
        <v>20190630</v>
      </c>
      <c r="AG96" s="430" t="s">
        <v>1896</v>
      </c>
      <c r="AH96" s="430" t="s">
        <v>1896</v>
      </c>
      <c r="AI96" s="430" t="s">
        <v>1896</v>
      </c>
      <c r="AJ96" s="439">
        <v>6034</v>
      </c>
      <c r="AL96" s="433"/>
      <c r="AU96" s="430" t="s">
        <v>1896</v>
      </c>
      <c r="AV96" s="430" t="s">
        <v>1897</v>
      </c>
      <c r="BG96" s="435"/>
    </row>
    <row r="97" spans="1:59" ht="15" customHeight="1" x14ac:dyDescent="0.3">
      <c r="A97" s="430" t="s">
        <v>1883</v>
      </c>
      <c r="B97" s="430">
        <v>2019</v>
      </c>
      <c r="C97" s="16" t="s">
        <v>202</v>
      </c>
      <c r="D97" s="430" t="s">
        <v>1884</v>
      </c>
      <c r="E97" s="430" t="s">
        <v>1885</v>
      </c>
      <c r="F97" s="430"/>
      <c r="H97" s="432" t="s">
        <v>1886</v>
      </c>
      <c r="I97" s="432" t="s">
        <v>1887</v>
      </c>
      <c r="J97" s="432" t="s">
        <v>1888</v>
      </c>
      <c r="K97" s="430" t="s">
        <v>1889</v>
      </c>
      <c r="L97" s="430" t="s">
        <v>1889</v>
      </c>
      <c r="M97" s="430">
        <v>3110</v>
      </c>
      <c r="N97" s="430" t="s">
        <v>1890</v>
      </c>
      <c r="O97" s="430" t="s">
        <v>1891</v>
      </c>
      <c r="P97" s="430" t="s">
        <v>1892</v>
      </c>
      <c r="Q97" s="432" t="s">
        <v>1893</v>
      </c>
      <c r="R97" s="432" t="s">
        <v>1894</v>
      </c>
      <c r="T97" s="430" t="s">
        <v>1895</v>
      </c>
      <c r="V97" s="430" t="s">
        <v>1895</v>
      </c>
      <c r="AD97" s="430">
        <v>20180701</v>
      </c>
      <c r="AE97" s="430">
        <v>20190630</v>
      </c>
      <c r="AG97" s="430" t="s">
        <v>1896</v>
      </c>
      <c r="AH97" s="430" t="s">
        <v>1896</v>
      </c>
      <c r="AI97" s="430" t="s">
        <v>1896</v>
      </c>
      <c r="AJ97" s="439">
        <v>6034</v>
      </c>
      <c r="AL97" s="433"/>
      <c r="AU97" s="430" t="s">
        <v>1896</v>
      </c>
      <c r="AV97" s="430" t="s">
        <v>1897</v>
      </c>
      <c r="BG97" s="435"/>
    </row>
    <row r="98" spans="1:59" ht="15" customHeight="1" x14ac:dyDescent="0.3">
      <c r="A98" s="430" t="s">
        <v>1883</v>
      </c>
      <c r="B98" s="430">
        <v>2019</v>
      </c>
      <c r="C98" s="16" t="s">
        <v>204</v>
      </c>
      <c r="D98" s="430" t="s">
        <v>1884</v>
      </c>
      <c r="E98" s="430" t="s">
        <v>1885</v>
      </c>
      <c r="F98" s="430"/>
      <c r="H98" s="432" t="s">
        <v>1886</v>
      </c>
      <c r="I98" s="432" t="s">
        <v>1887</v>
      </c>
      <c r="J98" s="432" t="s">
        <v>1888</v>
      </c>
      <c r="K98" s="430" t="s">
        <v>1889</v>
      </c>
      <c r="L98" s="430" t="s">
        <v>1889</v>
      </c>
      <c r="M98" s="430">
        <v>3110</v>
      </c>
      <c r="N98" s="430" t="s">
        <v>1890</v>
      </c>
      <c r="O98" s="430" t="s">
        <v>1891</v>
      </c>
      <c r="P98" s="430" t="s">
        <v>1892</v>
      </c>
      <c r="Q98" s="432" t="s">
        <v>1893</v>
      </c>
      <c r="R98" s="432" t="s">
        <v>1894</v>
      </c>
      <c r="T98" s="430" t="s">
        <v>1895</v>
      </c>
      <c r="V98" s="430" t="s">
        <v>1895</v>
      </c>
      <c r="AD98" s="430">
        <v>20180701</v>
      </c>
      <c r="AE98" s="430">
        <v>20190630</v>
      </c>
      <c r="AG98" s="430" t="s">
        <v>1896</v>
      </c>
      <c r="AH98" s="430" t="s">
        <v>1896</v>
      </c>
      <c r="AI98" s="430" t="s">
        <v>1896</v>
      </c>
      <c r="AJ98" s="439">
        <v>6034</v>
      </c>
      <c r="AL98" s="433"/>
      <c r="AU98" s="430" t="s">
        <v>1896</v>
      </c>
      <c r="AV98" s="430" t="s">
        <v>1897</v>
      </c>
      <c r="BG98" s="435"/>
    </row>
    <row r="99" spans="1:59" ht="15" customHeight="1" x14ac:dyDescent="0.3">
      <c r="A99" s="430" t="s">
        <v>1883</v>
      </c>
      <c r="B99" s="430">
        <v>2019</v>
      </c>
      <c r="C99" s="16" t="s">
        <v>205</v>
      </c>
      <c r="D99" s="430" t="s">
        <v>1884</v>
      </c>
      <c r="E99" s="430" t="s">
        <v>1885</v>
      </c>
      <c r="F99" s="430"/>
      <c r="H99" s="432" t="s">
        <v>1886</v>
      </c>
      <c r="I99" s="432" t="s">
        <v>1887</v>
      </c>
      <c r="J99" s="432" t="s">
        <v>1888</v>
      </c>
      <c r="K99" s="430" t="s">
        <v>1889</v>
      </c>
      <c r="L99" s="430" t="s">
        <v>1889</v>
      </c>
      <c r="M99" s="430">
        <v>3110</v>
      </c>
      <c r="N99" s="430" t="s">
        <v>1890</v>
      </c>
      <c r="O99" s="430" t="s">
        <v>1891</v>
      </c>
      <c r="P99" s="430" t="s">
        <v>1892</v>
      </c>
      <c r="Q99" s="432" t="s">
        <v>1893</v>
      </c>
      <c r="R99" s="432" t="s">
        <v>1894</v>
      </c>
      <c r="T99" s="430" t="s">
        <v>1895</v>
      </c>
      <c r="V99" s="430" t="s">
        <v>1895</v>
      </c>
      <c r="AD99" s="430">
        <v>20180701</v>
      </c>
      <c r="AE99" s="430">
        <v>20190630</v>
      </c>
      <c r="AG99" s="430" t="s">
        <v>1896</v>
      </c>
      <c r="AH99" s="430" t="s">
        <v>1896</v>
      </c>
      <c r="AI99" s="430" t="s">
        <v>1896</v>
      </c>
      <c r="AJ99" s="439">
        <v>6034</v>
      </c>
      <c r="AL99" s="433"/>
      <c r="AU99" s="430" t="s">
        <v>1896</v>
      </c>
      <c r="AV99" s="430" t="s">
        <v>1897</v>
      </c>
      <c r="BG99" s="435"/>
    </row>
    <row r="100" spans="1:59" ht="15" customHeight="1" x14ac:dyDescent="0.3">
      <c r="A100" s="430" t="s">
        <v>1883</v>
      </c>
      <c r="B100" s="430">
        <v>2019</v>
      </c>
      <c r="C100" s="16" t="s">
        <v>207</v>
      </c>
      <c r="D100" s="430" t="s">
        <v>1884</v>
      </c>
      <c r="E100" s="430" t="s">
        <v>1885</v>
      </c>
      <c r="F100" s="430"/>
      <c r="H100" s="432" t="s">
        <v>1886</v>
      </c>
      <c r="I100" s="432" t="s">
        <v>1887</v>
      </c>
      <c r="J100" s="432" t="s">
        <v>1888</v>
      </c>
      <c r="K100" s="430" t="s">
        <v>1889</v>
      </c>
      <c r="L100" s="430" t="s">
        <v>1889</v>
      </c>
      <c r="M100" s="430">
        <v>3110</v>
      </c>
      <c r="N100" s="430" t="s">
        <v>1890</v>
      </c>
      <c r="O100" s="430" t="s">
        <v>1891</v>
      </c>
      <c r="P100" s="430" t="s">
        <v>1892</v>
      </c>
      <c r="Q100" s="432" t="s">
        <v>1893</v>
      </c>
      <c r="R100" s="432" t="s">
        <v>1894</v>
      </c>
      <c r="T100" s="430" t="s">
        <v>1895</v>
      </c>
      <c r="V100" s="430" t="s">
        <v>1895</v>
      </c>
      <c r="AD100" s="430">
        <v>20180701</v>
      </c>
      <c r="AE100" s="430">
        <v>20190630</v>
      </c>
      <c r="AG100" s="430" t="s">
        <v>1896</v>
      </c>
      <c r="AH100" s="430" t="s">
        <v>1896</v>
      </c>
      <c r="AI100" s="430" t="s">
        <v>1896</v>
      </c>
      <c r="AJ100" s="439">
        <v>6034</v>
      </c>
      <c r="AL100" s="433"/>
      <c r="AU100" s="430" t="s">
        <v>1896</v>
      </c>
      <c r="AV100" s="430" t="s">
        <v>1897</v>
      </c>
      <c r="BG100" s="435"/>
    </row>
    <row r="101" spans="1:59" ht="15" customHeight="1" x14ac:dyDescent="0.3">
      <c r="A101" s="430" t="s">
        <v>1883</v>
      </c>
      <c r="B101" s="430">
        <v>2019</v>
      </c>
      <c r="C101" s="16" t="s">
        <v>208</v>
      </c>
      <c r="D101" s="430" t="s">
        <v>1884</v>
      </c>
      <c r="E101" s="430" t="s">
        <v>1885</v>
      </c>
      <c r="F101" s="430"/>
      <c r="H101" s="432" t="s">
        <v>1886</v>
      </c>
      <c r="I101" s="432" t="s">
        <v>1887</v>
      </c>
      <c r="J101" s="432" t="s">
        <v>1888</v>
      </c>
      <c r="K101" s="430" t="s">
        <v>1889</v>
      </c>
      <c r="L101" s="430" t="s">
        <v>1889</v>
      </c>
      <c r="M101" s="430">
        <v>3110</v>
      </c>
      <c r="N101" s="430" t="s">
        <v>1890</v>
      </c>
      <c r="O101" s="430" t="s">
        <v>1891</v>
      </c>
      <c r="P101" s="430" t="s">
        <v>1892</v>
      </c>
      <c r="Q101" s="432" t="s">
        <v>1893</v>
      </c>
      <c r="R101" s="432" t="s">
        <v>1894</v>
      </c>
      <c r="T101" s="430" t="s">
        <v>1895</v>
      </c>
      <c r="V101" s="430" t="s">
        <v>1895</v>
      </c>
      <c r="AD101" s="430">
        <v>20180701</v>
      </c>
      <c r="AE101" s="430">
        <v>20190630</v>
      </c>
      <c r="AG101" s="430" t="s">
        <v>1896</v>
      </c>
      <c r="AH101" s="430" t="s">
        <v>1896</v>
      </c>
      <c r="AI101" s="430" t="s">
        <v>1896</v>
      </c>
      <c r="AJ101" s="439">
        <v>6034</v>
      </c>
      <c r="AL101" s="433"/>
      <c r="AU101" s="430" t="s">
        <v>1896</v>
      </c>
      <c r="AV101" s="430" t="s">
        <v>1897</v>
      </c>
      <c r="BG101" s="435"/>
    </row>
    <row r="102" spans="1:59" ht="15" customHeight="1" x14ac:dyDescent="0.3">
      <c r="A102" s="430" t="s">
        <v>1883</v>
      </c>
      <c r="B102" s="430">
        <v>2019</v>
      </c>
      <c r="C102" s="16" t="s">
        <v>209</v>
      </c>
      <c r="D102" s="430" t="s">
        <v>1884</v>
      </c>
      <c r="E102" s="430" t="s">
        <v>1885</v>
      </c>
      <c r="F102" s="430"/>
      <c r="H102" s="432" t="s">
        <v>1886</v>
      </c>
      <c r="I102" s="432" t="s">
        <v>1887</v>
      </c>
      <c r="J102" s="432" t="s">
        <v>1888</v>
      </c>
      <c r="K102" s="430" t="s">
        <v>1889</v>
      </c>
      <c r="L102" s="430" t="s">
        <v>1889</v>
      </c>
      <c r="M102" s="430">
        <v>3110</v>
      </c>
      <c r="N102" s="430" t="s">
        <v>1890</v>
      </c>
      <c r="O102" s="430" t="s">
        <v>1891</v>
      </c>
      <c r="P102" s="430" t="s">
        <v>1892</v>
      </c>
      <c r="Q102" s="432" t="s">
        <v>1893</v>
      </c>
      <c r="R102" s="432" t="s">
        <v>1894</v>
      </c>
      <c r="T102" s="430" t="s">
        <v>1895</v>
      </c>
      <c r="V102" s="430" t="s">
        <v>1895</v>
      </c>
      <c r="AD102" s="430">
        <v>20180701</v>
      </c>
      <c r="AE102" s="430">
        <v>20190630</v>
      </c>
      <c r="AG102" s="430" t="s">
        <v>1896</v>
      </c>
      <c r="AH102" s="430" t="s">
        <v>1896</v>
      </c>
      <c r="AI102" s="430" t="s">
        <v>1896</v>
      </c>
      <c r="AJ102" s="439">
        <v>6034</v>
      </c>
      <c r="AL102" s="433"/>
      <c r="AU102" s="430" t="s">
        <v>1896</v>
      </c>
      <c r="AV102" s="430" t="s">
        <v>1897</v>
      </c>
      <c r="BG102" s="435"/>
    </row>
    <row r="103" spans="1:59" ht="15" customHeight="1" x14ac:dyDescent="0.3">
      <c r="A103" s="430" t="s">
        <v>1883</v>
      </c>
      <c r="B103" s="430">
        <v>2019</v>
      </c>
      <c r="C103" s="16" t="s">
        <v>211</v>
      </c>
      <c r="D103" s="430" t="s">
        <v>1884</v>
      </c>
      <c r="E103" s="430" t="s">
        <v>1885</v>
      </c>
      <c r="F103" s="430"/>
      <c r="H103" s="432" t="s">
        <v>1886</v>
      </c>
      <c r="I103" s="432" t="s">
        <v>1887</v>
      </c>
      <c r="J103" s="432" t="s">
        <v>1888</v>
      </c>
      <c r="K103" s="430" t="s">
        <v>1889</v>
      </c>
      <c r="L103" s="430" t="s">
        <v>1889</v>
      </c>
      <c r="M103" s="430">
        <v>3110</v>
      </c>
      <c r="N103" s="430" t="s">
        <v>1890</v>
      </c>
      <c r="O103" s="430" t="s">
        <v>1891</v>
      </c>
      <c r="P103" s="430" t="s">
        <v>1892</v>
      </c>
      <c r="Q103" s="432" t="s">
        <v>1893</v>
      </c>
      <c r="R103" s="432" t="s">
        <v>1894</v>
      </c>
      <c r="T103" s="430" t="s">
        <v>1895</v>
      </c>
      <c r="V103" s="430" t="s">
        <v>1895</v>
      </c>
      <c r="AD103" s="430">
        <v>20180701</v>
      </c>
      <c r="AE103" s="430">
        <v>20190630</v>
      </c>
      <c r="AG103" s="430" t="s">
        <v>1896</v>
      </c>
      <c r="AH103" s="430" t="s">
        <v>1896</v>
      </c>
      <c r="AI103" s="430" t="s">
        <v>1896</v>
      </c>
      <c r="AJ103" s="439">
        <v>6034</v>
      </c>
      <c r="AL103" s="433"/>
      <c r="AU103" s="430" t="s">
        <v>1896</v>
      </c>
      <c r="AV103" s="430" t="s">
        <v>1897</v>
      </c>
      <c r="BG103" s="435"/>
    </row>
    <row r="104" spans="1:59" ht="15" customHeight="1" x14ac:dyDescent="0.3">
      <c r="A104" s="430" t="s">
        <v>1883</v>
      </c>
      <c r="B104" s="430">
        <v>2019</v>
      </c>
      <c r="C104" s="16" t="s">
        <v>213</v>
      </c>
      <c r="D104" s="430" t="s">
        <v>1884</v>
      </c>
      <c r="E104" s="430" t="s">
        <v>1885</v>
      </c>
      <c r="F104" s="430"/>
      <c r="H104" s="432" t="s">
        <v>1886</v>
      </c>
      <c r="I104" s="432" t="s">
        <v>1887</v>
      </c>
      <c r="J104" s="432" t="s">
        <v>1888</v>
      </c>
      <c r="K104" s="430" t="s">
        <v>1889</v>
      </c>
      <c r="L104" s="430" t="s">
        <v>1889</v>
      </c>
      <c r="M104" s="430">
        <v>3110</v>
      </c>
      <c r="N104" s="430" t="s">
        <v>1890</v>
      </c>
      <c r="O104" s="430" t="s">
        <v>1891</v>
      </c>
      <c r="P104" s="430" t="s">
        <v>1892</v>
      </c>
      <c r="Q104" s="432" t="s">
        <v>1893</v>
      </c>
      <c r="R104" s="432" t="s">
        <v>1894</v>
      </c>
      <c r="T104" s="430" t="s">
        <v>1895</v>
      </c>
      <c r="V104" s="430" t="s">
        <v>1895</v>
      </c>
      <c r="AD104" s="430">
        <v>20180701</v>
      </c>
      <c r="AE104" s="430">
        <v>20190630</v>
      </c>
      <c r="AG104" s="430" t="s">
        <v>1896</v>
      </c>
      <c r="AH104" s="430" t="s">
        <v>1896</v>
      </c>
      <c r="AI104" s="430" t="s">
        <v>1896</v>
      </c>
      <c r="AJ104" s="439">
        <v>6034</v>
      </c>
      <c r="AL104" s="433"/>
      <c r="AU104" s="430" t="s">
        <v>1896</v>
      </c>
      <c r="AV104" s="430" t="s">
        <v>1897</v>
      </c>
      <c r="BG104" s="435"/>
    </row>
    <row r="105" spans="1:59" ht="15" customHeight="1" x14ac:dyDescent="0.3">
      <c r="A105" s="430" t="s">
        <v>1883</v>
      </c>
      <c r="B105" s="430">
        <v>2019</v>
      </c>
      <c r="C105" s="16" t="s">
        <v>215</v>
      </c>
      <c r="D105" s="430" t="s">
        <v>1884</v>
      </c>
      <c r="E105" s="430" t="s">
        <v>1885</v>
      </c>
      <c r="F105" s="430"/>
      <c r="H105" s="432" t="s">
        <v>1886</v>
      </c>
      <c r="I105" s="432" t="s">
        <v>1887</v>
      </c>
      <c r="J105" s="432" t="s">
        <v>1888</v>
      </c>
      <c r="K105" s="430" t="s">
        <v>1889</v>
      </c>
      <c r="L105" s="430" t="s">
        <v>1889</v>
      </c>
      <c r="M105" s="430">
        <v>3110</v>
      </c>
      <c r="N105" s="430" t="s">
        <v>1890</v>
      </c>
      <c r="O105" s="430" t="s">
        <v>1891</v>
      </c>
      <c r="P105" s="430" t="s">
        <v>1892</v>
      </c>
      <c r="Q105" s="432" t="s">
        <v>1893</v>
      </c>
      <c r="R105" s="432" t="s">
        <v>1894</v>
      </c>
      <c r="T105" s="430" t="s">
        <v>1895</v>
      </c>
      <c r="V105" s="430" t="s">
        <v>1895</v>
      </c>
      <c r="AD105" s="430">
        <v>20180701</v>
      </c>
      <c r="AE105" s="430">
        <v>20190630</v>
      </c>
      <c r="AG105" s="430" t="s">
        <v>1896</v>
      </c>
      <c r="AH105" s="430" t="s">
        <v>1896</v>
      </c>
      <c r="AI105" s="430" t="s">
        <v>1896</v>
      </c>
      <c r="AJ105" s="439">
        <v>6034</v>
      </c>
      <c r="AL105" s="433"/>
      <c r="AU105" s="430" t="s">
        <v>1896</v>
      </c>
      <c r="AV105" s="430" t="s">
        <v>1897</v>
      </c>
      <c r="BG105" s="435"/>
    </row>
    <row r="106" spans="1:59" ht="15" customHeight="1" x14ac:dyDescent="0.3">
      <c r="A106" s="430" t="s">
        <v>1883</v>
      </c>
      <c r="B106" s="430">
        <v>2019</v>
      </c>
      <c r="C106" s="16" t="s">
        <v>217</v>
      </c>
      <c r="D106" s="430" t="s">
        <v>1884</v>
      </c>
      <c r="E106" s="430" t="s">
        <v>1885</v>
      </c>
      <c r="F106" s="430"/>
      <c r="H106" s="432" t="s">
        <v>1886</v>
      </c>
      <c r="I106" s="432" t="s">
        <v>1887</v>
      </c>
      <c r="J106" s="432" t="s">
        <v>1888</v>
      </c>
      <c r="K106" s="430" t="s">
        <v>1889</v>
      </c>
      <c r="L106" s="430" t="s">
        <v>1889</v>
      </c>
      <c r="M106" s="430">
        <v>3110</v>
      </c>
      <c r="N106" s="430" t="s">
        <v>1890</v>
      </c>
      <c r="O106" s="430" t="s">
        <v>1891</v>
      </c>
      <c r="P106" s="430" t="s">
        <v>1892</v>
      </c>
      <c r="Q106" s="432" t="s">
        <v>1893</v>
      </c>
      <c r="R106" s="432" t="s">
        <v>1894</v>
      </c>
      <c r="T106" s="430" t="s">
        <v>1895</v>
      </c>
      <c r="V106" s="430" t="s">
        <v>1895</v>
      </c>
      <c r="AD106" s="430">
        <v>20180701</v>
      </c>
      <c r="AE106" s="430">
        <v>20190630</v>
      </c>
      <c r="AG106" s="430" t="s">
        <v>1896</v>
      </c>
      <c r="AH106" s="430" t="s">
        <v>1896</v>
      </c>
      <c r="AI106" s="430" t="s">
        <v>1896</v>
      </c>
      <c r="AJ106" s="439">
        <v>6034</v>
      </c>
      <c r="AL106" s="433"/>
      <c r="AU106" s="430" t="s">
        <v>1896</v>
      </c>
      <c r="AV106" s="430" t="s">
        <v>1897</v>
      </c>
      <c r="BG106" s="435"/>
    </row>
    <row r="107" spans="1:59" ht="15" customHeight="1" x14ac:dyDescent="0.3">
      <c r="A107" s="430" t="s">
        <v>1883</v>
      </c>
      <c r="B107" s="430">
        <v>2019</v>
      </c>
      <c r="C107" s="16" t="s">
        <v>219</v>
      </c>
      <c r="D107" s="430" t="s">
        <v>1884</v>
      </c>
      <c r="E107" s="430" t="s">
        <v>1885</v>
      </c>
      <c r="F107" s="430"/>
      <c r="H107" s="432" t="s">
        <v>1886</v>
      </c>
      <c r="I107" s="432" t="s">
        <v>1887</v>
      </c>
      <c r="J107" s="432" t="s">
        <v>1888</v>
      </c>
      <c r="K107" s="430" t="s">
        <v>1889</v>
      </c>
      <c r="L107" s="430" t="s">
        <v>1889</v>
      </c>
      <c r="M107" s="430">
        <v>3110</v>
      </c>
      <c r="N107" s="430" t="s">
        <v>1890</v>
      </c>
      <c r="O107" s="430" t="s">
        <v>1891</v>
      </c>
      <c r="P107" s="430" t="s">
        <v>1892</v>
      </c>
      <c r="Q107" s="432" t="s">
        <v>1893</v>
      </c>
      <c r="R107" s="432" t="s">
        <v>1894</v>
      </c>
      <c r="T107" s="430" t="s">
        <v>1895</v>
      </c>
      <c r="V107" s="430" t="s">
        <v>1895</v>
      </c>
      <c r="AD107" s="430">
        <v>20180701</v>
      </c>
      <c r="AE107" s="430">
        <v>20190630</v>
      </c>
      <c r="AG107" s="430" t="s">
        <v>1896</v>
      </c>
      <c r="AH107" s="430" t="s">
        <v>1896</v>
      </c>
      <c r="AI107" s="430" t="s">
        <v>1896</v>
      </c>
      <c r="AJ107" s="439">
        <v>6034</v>
      </c>
      <c r="AL107" s="433"/>
      <c r="AU107" s="430" t="s">
        <v>1896</v>
      </c>
      <c r="AV107" s="430" t="s">
        <v>1897</v>
      </c>
      <c r="BG107" s="435"/>
    </row>
    <row r="108" spans="1:59" ht="15" customHeight="1" x14ac:dyDescent="0.3">
      <c r="A108" s="430" t="s">
        <v>1883</v>
      </c>
      <c r="B108" s="430">
        <v>2019</v>
      </c>
      <c r="C108" s="16" t="s">
        <v>221</v>
      </c>
      <c r="D108" s="430" t="s">
        <v>1884</v>
      </c>
      <c r="E108" s="430" t="s">
        <v>1885</v>
      </c>
      <c r="F108" s="430"/>
      <c r="H108" s="432" t="s">
        <v>1886</v>
      </c>
      <c r="I108" s="432" t="s">
        <v>1887</v>
      </c>
      <c r="J108" s="432" t="s">
        <v>1888</v>
      </c>
      <c r="K108" s="430" t="s">
        <v>1889</v>
      </c>
      <c r="L108" s="430" t="s">
        <v>1889</v>
      </c>
      <c r="M108" s="430">
        <v>3110</v>
      </c>
      <c r="N108" s="430" t="s">
        <v>1890</v>
      </c>
      <c r="O108" s="430" t="s">
        <v>1891</v>
      </c>
      <c r="P108" s="430" t="s">
        <v>1892</v>
      </c>
      <c r="Q108" s="432" t="s">
        <v>1893</v>
      </c>
      <c r="R108" s="432" t="s">
        <v>1894</v>
      </c>
      <c r="T108" s="430" t="s">
        <v>1895</v>
      </c>
      <c r="V108" s="430" t="s">
        <v>1895</v>
      </c>
      <c r="AD108" s="430">
        <v>20180701</v>
      </c>
      <c r="AE108" s="430">
        <v>20190630</v>
      </c>
      <c r="AG108" s="430" t="s">
        <v>1896</v>
      </c>
      <c r="AH108" s="430" t="s">
        <v>1896</v>
      </c>
      <c r="AI108" s="430" t="s">
        <v>1896</v>
      </c>
      <c r="AJ108" s="439">
        <v>6034</v>
      </c>
      <c r="AL108" s="433"/>
      <c r="AU108" s="430" t="s">
        <v>1896</v>
      </c>
      <c r="AV108" s="430" t="s">
        <v>1897</v>
      </c>
      <c r="BG108" s="435"/>
    </row>
    <row r="109" spans="1:59" ht="15" customHeight="1" x14ac:dyDescent="0.3">
      <c r="A109" s="430" t="s">
        <v>1883</v>
      </c>
      <c r="B109" s="430">
        <v>2019</v>
      </c>
      <c r="C109" s="16" t="s">
        <v>223</v>
      </c>
      <c r="D109" s="430" t="s">
        <v>1884</v>
      </c>
      <c r="E109" s="430" t="s">
        <v>1885</v>
      </c>
      <c r="F109" s="430"/>
      <c r="H109" s="432" t="s">
        <v>1886</v>
      </c>
      <c r="I109" s="432" t="s">
        <v>1887</v>
      </c>
      <c r="J109" s="432" t="s">
        <v>1888</v>
      </c>
      <c r="K109" s="430" t="s">
        <v>1889</v>
      </c>
      <c r="L109" s="430" t="s">
        <v>1889</v>
      </c>
      <c r="M109" s="430">
        <v>3110</v>
      </c>
      <c r="N109" s="430" t="s">
        <v>1890</v>
      </c>
      <c r="O109" s="430" t="s">
        <v>1891</v>
      </c>
      <c r="P109" s="430" t="s">
        <v>1892</v>
      </c>
      <c r="Q109" s="432" t="s">
        <v>1893</v>
      </c>
      <c r="R109" s="432" t="s">
        <v>1894</v>
      </c>
      <c r="T109" s="430" t="s">
        <v>1895</v>
      </c>
      <c r="V109" s="430" t="s">
        <v>1895</v>
      </c>
      <c r="AD109" s="430">
        <v>20180701</v>
      </c>
      <c r="AE109" s="430">
        <v>20190630</v>
      </c>
      <c r="AG109" s="430" t="s">
        <v>1896</v>
      </c>
      <c r="AH109" s="430" t="s">
        <v>1896</v>
      </c>
      <c r="AI109" s="430" t="s">
        <v>1896</v>
      </c>
      <c r="AJ109" s="439">
        <v>6034</v>
      </c>
      <c r="AL109" s="433"/>
      <c r="AU109" s="430" t="s">
        <v>1896</v>
      </c>
      <c r="AV109" s="430" t="s">
        <v>1897</v>
      </c>
      <c r="BG109" s="435"/>
    </row>
    <row r="110" spans="1:59" ht="15" customHeight="1" x14ac:dyDescent="0.3">
      <c r="A110" s="430" t="s">
        <v>1883</v>
      </c>
      <c r="B110" s="430">
        <v>2019</v>
      </c>
      <c r="C110" s="16" t="s">
        <v>225</v>
      </c>
      <c r="D110" s="430" t="s">
        <v>1884</v>
      </c>
      <c r="E110" s="430" t="s">
        <v>1885</v>
      </c>
      <c r="F110" s="430"/>
      <c r="H110" s="432" t="s">
        <v>1886</v>
      </c>
      <c r="I110" s="432" t="s">
        <v>1887</v>
      </c>
      <c r="J110" s="432" t="s">
        <v>1888</v>
      </c>
      <c r="K110" s="430" t="s">
        <v>1889</v>
      </c>
      <c r="L110" s="430" t="s">
        <v>1889</v>
      </c>
      <c r="M110" s="430">
        <v>3110</v>
      </c>
      <c r="N110" s="430" t="s">
        <v>1890</v>
      </c>
      <c r="O110" s="430" t="s">
        <v>1891</v>
      </c>
      <c r="P110" s="430" t="s">
        <v>1892</v>
      </c>
      <c r="Q110" s="432" t="s">
        <v>1893</v>
      </c>
      <c r="R110" s="432" t="s">
        <v>1894</v>
      </c>
      <c r="T110" s="430" t="s">
        <v>1895</v>
      </c>
      <c r="V110" s="430" t="s">
        <v>1895</v>
      </c>
      <c r="AD110" s="430">
        <v>20180701</v>
      </c>
      <c r="AE110" s="430">
        <v>20190630</v>
      </c>
      <c r="AG110" s="430" t="s">
        <v>1896</v>
      </c>
      <c r="AH110" s="430" t="s">
        <v>1896</v>
      </c>
      <c r="AI110" s="430" t="s">
        <v>1896</v>
      </c>
      <c r="AJ110" s="439">
        <v>6034</v>
      </c>
      <c r="AL110" s="433"/>
      <c r="AU110" s="430" t="s">
        <v>1896</v>
      </c>
      <c r="AV110" s="430" t="s">
        <v>1897</v>
      </c>
      <c r="BG110" s="435"/>
    </row>
    <row r="111" spans="1:59" ht="15" customHeight="1" x14ac:dyDescent="0.3">
      <c r="A111" s="430" t="s">
        <v>1883</v>
      </c>
      <c r="B111" s="430">
        <v>2019</v>
      </c>
      <c r="C111" s="16" t="s">
        <v>226</v>
      </c>
      <c r="D111" s="430" t="s">
        <v>1884</v>
      </c>
      <c r="E111" s="430" t="s">
        <v>1885</v>
      </c>
      <c r="F111" s="430"/>
      <c r="H111" s="432" t="s">
        <v>1886</v>
      </c>
      <c r="I111" s="432" t="s">
        <v>1887</v>
      </c>
      <c r="J111" s="432" t="s">
        <v>1888</v>
      </c>
      <c r="K111" s="430" t="s">
        <v>1889</v>
      </c>
      <c r="L111" s="430" t="s">
        <v>1889</v>
      </c>
      <c r="M111" s="430">
        <v>3110</v>
      </c>
      <c r="N111" s="430" t="s">
        <v>1890</v>
      </c>
      <c r="O111" s="430" t="s">
        <v>1891</v>
      </c>
      <c r="P111" s="430" t="s">
        <v>1892</v>
      </c>
      <c r="Q111" s="432" t="s">
        <v>1893</v>
      </c>
      <c r="R111" s="432" t="s">
        <v>1894</v>
      </c>
      <c r="T111" s="430" t="s">
        <v>1895</v>
      </c>
      <c r="V111" s="430" t="s">
        <v>1895</v>
      </c>
      <c r="AD111" s="430">
        <v>20180701</v>
      </c>
      <c r="AE111" s="430">
        <v>20190630</v>
      </c>
      <c r="AG111" s="430" t="s">
        <v>1896</v>
      </c>
      <c r="AH111" s="430" t="s">
        <v>1896</v>
      </c>
      <c r="AI111" s="430" t="s">
        <v>1896</v>
      </c>
      <c r="AJ111" s="439">
        <v>6034</v>
      </c>
      <c r="AL111" s="433"/>
      <c r="AU111" s="430" t="s">
        <v>1896</v>
      </c>
      <c r="AV111" s="430" t="s">
        <v>1897</v>
      </c>
      <c r="BG111" s="435"/>
    </row>
    <row r="112" spans="1:59" ht="15" customHeight="1" x14ac:dyDescent="0.3">
      <c r="A112" s="430" t="s">
        <v>1883</v>
      </c>
      <c r="B112" s="430">
        <v>2019</v>
      </c>
      <c r="C112" s="16" t="s">
        <v>228</v>
      </c>
      <c r="D112" s="430" t="s">
        <v>1884</v>
      </c>
      <c r="E112" s="430" t="s">
        <v>1885</v>
      </c>
      <c r="F112" s="430"/>
      <c r="H112" s="432" t="s">
        <v>1886</v>
      </c>
      <c r="I112" s="432" t="s">
        <v>1887</v>
      </c>
      <c r="J112" s="432" t="s">
        <v>1888</v>
      </c>
      <c r="K112" s="430" t="s">
        <v>1889</v>
      </c>
      <c r="L112" s="430" t="s">
        <v>1889</v>
      </c>
      <c r="M112" s="430">
        <v>3110</v>
      </c>
      <c r="N112" s="430" t="s">
        <v>1890</v>
      </c>
      <c r="O112" s="430" t="s">
        <v>1891</v>
      </c>
      <c r="P112" s="430" t="s">
        <v>1892</v>
      </c>
      <c r="Q112" s="432" t="s">
        <v>1893</v>
      </c>
      <c r="R112" s="432" t="s">
        <v>1894</v>
      </c>
      <c r="T112" s="430" t="s">
        <v>1895</v>
      </c>
      <c r="V112" s="430" t="s">
        <v>1895</v>
      </c>
      <c r="AD112" s="430">
        <v>20180701</v>
      </c>
      <c r="AE112" s="430">
        <v>20190630</v>
      </c>
      <c r="AG112" s="430" t="s">
        <v>1896</v>
      </c>
      <c r="AH112" s="430" t="s">
        <v>1896</v>
      </c>
      <c r="AI112" s="430" t="s">
        <v>1896</v>
      </c>
      <c r="AJ112" s="439">
        <v>6034</v>
      </c>
      <c r="AL112" s="433"/>
      <c r="AU112" s="430" t="s">
        <v>1896</v>
      </c>
      <c r="AV112" s="430" t="s">
        <v>1897</v>
      </c>
      <c r="BG112" s="435"/>
    </row>
    <row r="113" spans="1:59" ht="15" customHeight="1" x14ac:dyDescent="0.3">
      <c r="A113" s="430" t="s">
        <v>1883</v>
      </c>
      <c r="B113" s="430">
        <v>2019</v>
      </c>
      <c r="C113" s="16" t="s">
        <v>229</v>
      </c>
      <c r="D113" s="430" t="s">
        <v>1884</v>
      </c>
      <c r="E113" s="430" t="s">
        <v>1885</v>
      </c>
      <c r="F113" s="430"/>
      <c r="H113" s="432" t="s">
        <v>1886</v>
      </c>
      <c r="I113" s="432" t="s">
        <v>1887</v>
      </c>
      <c r="J113" s="432" t="s">
        <v>1888</v>
      </c>
      <c r="K113" s="430" t="s">
        <v>1889</v>
      </c>
      <c r="L113" s="430" t="s">
        <v>1889</v>
      </c>
      <c r="M113" s="430">
        <v>3110</v>
      </c>
      <c r="N113" s="430" t="s">
        <v>1890</v>
      </c>
      <c r="O113" s="430" t="s">
        <v>1891</v>
      </c>
      <c r="P113" s="430" t="s">
        <v>1892</v>
      </c>
      <c r="Q113" s="432" t="s">
        <v>1893</v>
      </c>
      <c r="R113" s="432" t="s">
        <v>1894</v>
      </c>
      <c r="T113" s="430" t="s">
        <v>1895</v>
      </c>
      <c r="V113" s="430" t="s">
        <v>1895</v>
      </c>
      <c r="AD113" s="430">
        <v>20180701</v>
      </c>
      <c r="AE113" s="430">
        <v>20190630</v>
      </c>
      <c r="AG113" s="430" t="s">
        <v>1896</v>
      </c>
      <c r="AH113" s="430" t="s">
        <v>1896</v>
      </c>
      <c r="AI113" s="430" t="s">
        <v>1896</v>
      </c>
      <c r="AJ113" s="439">
        <v>6034</v>
      </c>
      <c r="AL113" s="433"/>
      <c r="AU113" s="430" t="s">
        <v>1896</v>
      </c>
      <c r="AV113" s="430" t="s">
        <v>1897</v>
      </c>
      <c r="BG113" s="435"/>
    </row>
    <row r="114" spans="1:59" ht="15" customHeight="1" x14ac:dyDescent="0.3">
      <c r="A114" s="430" t="s">
        <v>1883</v>
      </c>
      <c r="B114" s="430">
        <v>2019</v>
      </c>
      <c r="C114" s="16" t="s">
        <v>231</v>
      </c>
      <c r="D114" s="430" t="s">
        <v>1884</v>
      </c>
      <c r="E114" s="430" t="s">
        <v>1885</v>
      </c>
      <c r="F114" s="430"/>
      <c r="H114" s="432" t="s">
        <v>1886</v>
      </c>
      <c r="I114" s="432" t="s">
        <v>1887</v>
      </c>
      <c r="J114" s="432" t="s">
        <v>1888</v>
      </c>
      <c r="K114" s="430" t="s">
        <v>1889</v>
      </c>
      <c r="L114" s="430" t="s">
        <v>1889</v>
      </c>
      <c r="M114" s="430">
        <v>3110</v>
      </c>
      <c r="N114" s="430" t="s">
        <v>1890</v>
      </c>
      <c r="O114" s="430" t="s">
        <v>1891</v>
      </c>
      <c r="P114" s="430" t="s">
        <v>1892</v>
      </c>
      <c r="Q114" s="432" t="s">
        <v>1893</v>
      </c>
      <c r="R114" s="432" t="s">
        <v>1894</v>
      </c>
      <c r="T114" s="430" t="s">
        <v>1895</v>
      </c>
      <c r="V114" s="430" t="s">
        <v>1895</v>
      </c>
      <c r="AD114" s="430">
        <v>20180701</v>
      </c>
      <c r="AE114" s="430">
        <v>20190630</v>
      </c>
      <c r="AG114" s="430" t="s">
        <v>1896</v>
      </c>
      <c r="AH114" s="430" t="s">
        <v>1896</v>
      </c>
      <c r="AI114" s="430" t="s">
        <v>1896</v>
      </c>
      <c r="AJ114" s="439">
        <v>6034</v>
      </c>
      <c r="AL114" s="433"/>
      <c r="AU114" s="430" t="s">
        <v>1896</v>
      </c>
      <c r="AV114" s="430" t="s">
        <v>1897</v>
      </c>
      <c r="BG114" s="435"/>
    </row>
    <row r="115" spans="1:59" ht="15" customHeight="1" x14ac:dyDescent="0.3">
      <c r="A115" s="430" t="s">
        <v>1883</v>
      </c>
      <c r="B115" s="430">
        <v>2019</v>
      </c>
      <c r="C115" s="16" t="s">
        <v>232</v>
      </c>
      <c r="D115" s="430" t="s">
        <v>1884</v>
      </c>
      <c r="E115" s="430" t="s">
        <v>1885</v>
      </c>
      <c r="F115" s="430"/>
      <c r="H115" s="432" t="s">
        <v>1886</v>
      </c>
      <c r="I115" s="432" t="s">
        <v>1887</v>
      </c>
      <c r="J115" s="432" t="s">
        <v>1888</v>
      </c>
      <c r="K115" s="430" t="s">
        <v>1889</v>
      </c>
      <c r="L115" s="430" t="s">
        <v>1889</v>
      </c>
      <c r="M115" s="430">
        <v>3110</v>
      </c>
      <c r="N115" s="430" t="s">
        <v>1890</v>
      </c>
      <c r="O115" s="430" t="s">
        <v>1891</v>
      </c>
      <c r="P115" s="430" t="s">
        <v>1892</v>
      </c>
      <c r="Q115" s="432" t="s">
        <v>1893</v>
      </c>
      <c r="R115" s="432" t="s">
        <v>1894</v>
      </c>
      <c r="T115" s="430" t="s">
        <v>1895</v>
      </c>
      <c r="V115" s="430" t="s">
        <v>1895</v>
      </c>
      <c r="AD115" s="430">
        <v>20180701</v>
      </c>
      <c r="AE115" s="430">
        <v>20190630</v>
      </c>
      <c r="AG115" s="430" t="s">
        <v>1896</v>
      </c>
      <c r="AH115" s="430" t="s">
        <v>1896</v>
      </c>
      <c r="AI115" s="430" t="s">
        <v>1896</v>
      </c>
      <c r="AJ115" s="439">
        <v>6034</v>
      </c>
      <c r="AL115" s="433"/>
      <c r="AU115" s="430" t="s">
        <v>1896</v>
      </c>
      <c r="AV115" s="430" t="s">
        <v>1897</v>
      </c>
      <c r="BG115" s="435"/>
    </row>
    <row r="116" spans="1:59" ht="15" customHeight="1" x14ac:dyDescent="0.3">
      <c r="A116" s="430" t="s">
        <v>1883</v>
      </c>
      <c r="B116" s="430">
        <v>2019</v>
      </c>
      <c r="C116" s="16" t="s">
        <v>234</v>
      </c>
      <c r="D116" s="430" t="s">
        <v>1884</v>
      </c>
      <c r="E116" s="430" t="s">
        <v>1885</v>
      </c>
      <c r="F116" s="430"/>
      <c r="H116" s="432" t="s">
        <v>1886</v>
      </c>
      <c r="I116" s="432" t="s">
        <v>1887</v>
      </c>
      <c r="J116" s="432" t="s">
        <v>1888</v>
      </c>
      <c r="K116" s="430" t="s">
        <v>1889</v>
      </c>
      <c r="L116" s="430" t="s">
        <v>1889</v>
      </c>
      <c r="M116" s="430">
        <v>3110</v>
      </c>
      <c r="N116" s="430" t="s">
        <v>1890</v>
      </c>
      <c r="O116" s="430" t="s">
        <v>1891</v>
      </c>
      <c r="P116" s="430" t="s">
        <v>1892</v>
      </c>
      <c r="Q116" s="432" t="s">
        <v>1893</v>
      </c>
      <c r="R116" s="432" t="s">
        <v>1894</v>
      </c>
      <c r="T116" s="430" t="s">
        <v>1895</v>
      </c>
      <c r="V116" s="430" t="s">
        <v>1895</v>
      </c>
      <c r="AD116" s="430">
        <v>20180701</v>
      </c>
      <c r="AE116" s="430">
        <v>20190630</v>
      </c>
      <c r="AG116" s="430" t="s">
        <v>1896</v>
      </c>
      <c r="AH116" s="430" t="s">
        <v>1896</v>
      </c>
      <c r="AI116" s="430" t="s">
        <v>1896</v>
      </c>
      <c r="AJ116" s="439">
        <v>6034</v>
      </c>
      <c r="AL116" s="433"/>
      <c r="AU116" s="430" t="s">
        <v>1896</v>
      </c>
      <c r="AV116" s="430" t="s">
        <v>1897</v>
      </c>
      <c r="BG116" s="435"/>
    </row>
    <row r="117" spans="1:59" ht="15" customHeight="1" x14ac:dyDescent="0.3">
      <c r="A117" s="430" t="s">
        <v>1883</v>
      </c>
      <c r="B117" s="430">
        <v>2019</v>
      </c>
      <c r="C117" s="16" t="s">
        <v>235</v>
      </c>
      <c r="D117" s="430" t="s">
        <v>1884</v>
      </c>
      <c r="E117" s="430" t="s">
        <v>1885</v>
      </c>
      <c r="F117" s="430"/>
      <c r="H117" s="432" t="s">
        <v>1886</v>
      </c>
      <c r="I117" s="432" t="s">
        <v>1887</v>
      </c>
      <c r="J117" s="432" t="s">
        <v>1888</v>
      </c>
      <c r="K117" s="430" t="s">
        <v>1889</v>
      </c>
      <c r="L117" s="430" t="s">
        <v>1889</v>
      </c>
      <c r="M117" s="430">
        <v>3110</v>
      </c>
      <c r="N117" s="430" t="s">
        <v>1890</v>
      </c>
      <c r="O117" s="430" t="s">
        <v>1891</v>
      </c>
      <c r="P117" s="430" t="s">
        <v>1892</v>
      </c>
      <c r="Q117" s="432" t="s">
        <v>1893</v>
      </c>
      <c r="R117" s="432" t="s">
        <v>1894</v>
      </c>
      <c r="T117" s="430" t="s">
        <v>1895</v>
      </c>
      <c r="V117" s="430" t="s">
        <v>1895</v>
      </c>
      <c r="AD117" s="430">
        <v>20180701</v>
      </c>
      <c r="AE117" s="430">
        <v>20190630</v>
      </c>
      <c r="AG117" s="430" t="s">
        <v>1896</v>
      </c>
      <c r="AH117" s="430" t="s">
        <v>1896</v>
      </c>
      <c r="AI117" s="430" t="s">
        <v>1896</v>
      </c>
      <c r="AJ117" s="439">
        <v>6034</v>
      </c>
      <c r="AL117" s="433"/>
      <c r="AU117" s="430" t="s">
        <v>1896</v>
      </c>
      <c r="AV117" s="430" t="s">
        <v>1897</v>
      </c>
      <c r="BG117" s="435"/>
    </row>
    <row r="118" spans="1:59" ht="15" customHeight="1" x14ac:dyDescent="0.3">
      <c r="A118" s="430" t="s">
        <v>1883</v>
      </c>
      <c r="B118" s="430">
        <v>2019</v>
      </c>
      <c r="C118" s="16" t="s">
        <v>236</v>
      </c>
      <c r="D118" s="430" t="s">
        <v>1884</v>
      </c>
      <c r="E118" s="430" t="s">
        <v>1885</v>
      </c>
      <c r="F118" s="430"/>
      <c r="H118" s="432" t="s">
        <v>1886</v>
      </c>
      <c r="I118" s="432" t="s">
        <v>1887</v>
      </c>
      <c r="J118" s="432" t="s">
        <v>1888</v>
      </c>
      <c r="K118" s="430" t="s">
        <v>1889</v>
      </c>
      <c r="L118" s="430" t="s">
        <v>1889</v>
      </c>
      <c r="M118" s="430">
        <v>3110</v>
      </c>
      <c r="N118" s="430" t="s">
        <v>1890</v>
      </c>
      <c r="O118" s="430" t="s">
        <v>1891</v>
      </c>
      <c r="P118" s="430" t="s">
        <v>1892</v>
      </c>
      <c r="Q118" s="432" t="s">
        <v>1893</v>
      </c>
      <c r="R118" s="432" t="s">
        <v>1894</v>
      </c>
      <c r="T118" s="430" t="s">
        <v>1895</v>
      </c>
      <c r="V118" s="430" t="s">
        <v>1895</v>
      </c>
      <c r="AD118" s="430">
        <v>20180701</v>
      </c>
      <c r="AE118" s="430">
        <v>20190630</v>
      </c>
      <c r="AG118" s="430" t="s">
        <v>1896</v>
      </c>
      <c r="AH118" s="430" t="s">
        <v>1896</v>
      </c>
      <c r="AI118" s="430" t="s">
        <v>1896</v>
      </c>
      <c r="AJ118" s="439">
        <v>6034</v>
      </c>
      <c r="AL118" s="433"/>
      <c r="AU118" s="430" t="s">
        <v>1896</v>
      </c>
      <c r="AV118" s="430" t="s">
        <v>1897</v>
      </c>
      <c r="BG118" s="435"/>
    </row>
    <row r="119" spans="1:59" ht="15" customHeight="1" x14ac:dyDescent="0.3">
      <c r="A119" s="430" t="s">
        <v>1883</v>
      </c>
      <c r="B119" s="430">
        <v>2019</v>
      </c>
      <c r="C119" s="16" t="s">
        <v>237</v>
      </c>
      <c r="D119" s="430" t="s">
        <v>1884</v>
      </c>
      <c r="E119" s="430" t="s">
        <v>1885</v>
      </c>
      <c r="F119" s="430"/>
      <c r="H119" s="432" t="s">
        <v>1886</v>
      </c>
      <c r="I119" s="432" t="s">
        <v>1887</v>
      </c>
      <c r="J119" s="432" t="s">
        <v>1888</v>
      </c>
      <c r="K119" s="430" t="s">
        <v>1889</v>
      </c>
      <c r="L119" s="430" t="s">
        <v>1889</v>
      </c>
      <c r="M119" s="430">
        <v>3110</v>
      </c>
      <c r="N119" s="430" t="s">
        <v>1890</v>
      </c>
      <c r="O119" s="430" t="s">
        <v>1891</v>
      </c>
      <c r="P119" s="430" t="s">
        <v>1892</v>
      </c>
      <c r="Q119" s="432" t="s">
        <v>1893</v>
      </c>
      <c r="R119" s="432" t="s">
        <v>1894</v>
      </c>
      <c r="T119" s="430" t="s">
        <v>1895</v>
      </c>
      <c r="V119" s="430" t="s">
        <v>1895</v>
      </c>
      <c r="AD119" s="430">
        <v>20180701</v>
      </c>
      <c r="AE119" s="430">
        <v>20190630</v>
      </c>
      <c r="AG119" s="430" t="s">
        <v>1896</v>
      </c>
      <c r="AH119" s="430" t="s">
        <v>1896</v>
      </c>
      <c r="AI119" s="430" t="s">
        <v>1896</v>
      </c>
      <c r="AJ119" s="439">
        <v>6034</v>
      </c>
      <c r="AL119" s="433"/>
      <c r="AU119" s="430" t="s">
        <v>1896</v>
      </c>
      <c r="AV119" s="430" t="s">
        <v>1897</v>
      </c>
      <c r="BG119" s="435"/>
    </row>
    <row r="120" spans="1:59" ht="15" customHeight="1" x14ac:dyDescent="0.3">
      <c r="A120" s="430" t="s">
        <v>1883</v>
      </c>
      <c r="B120" s="430">
        <v>2019</v>
      </c>
      <c r="C120" s="16" t="s">
        <v>239</v>
      </c>
      <c r="D120" s="430" t="s">
        <v>1884</v>
      </c>
      <c r="E120" s="430" t="s">
        <v>1885</v>
      </c>
      <c r="F120" s="430"/>
      <c r="H120" s="432" t="s">
        <v>1886</v>
      </c>
      <c r="I120" s="432" t="s">
        <v>1887</v>
      </c>
      <c r="J120" s="432" t="s">
        <v>1888</v>
      </c>
      <c r="K120" s="430" t="s">
        <v>1889</v>
      </c>
      <c r="L120" s="430" t="s">
        <v>1889</v>
      </c>
      <c r="M120" s="430">
        <v>3110</v>
      </c>
      <c r="N120" s="430" t="s">
        <v>1890</v>
      </c>
      <c r="O120" s="430" t="s">
        <v>1891</v>
      </c>
      <c r="P120" s="430" t="s">
        <v>1892</v>
      </c>
      <c r="Q120" s="432" t="s">
        <v>1893</v>
      </c>
      <c r="R120" s="432" t="s">
        <v>1894</v>
      </c>
      <c r="T120" s="430" t="s">
        <v>1895</v>
      </c>
      <c r="V120" s="430" t="s">
        <v>1895</v>
      </c>
      <c r="AD120" s="430">
        <v>20180701</v>
      </c>
      <c r="AE120" s="430">
        <v>20190630</v>
      </c>
      <c r="AG120" s="430" t="s">
        <v>1896</v>
      </c>
      <c r="AH120" s="430" t="s">
        <v>1896</v>
      </c>
      <c r="AI120" s="430" t="s">
        <v>1896</v>
      </c>
      <c r="AJ120" s="439">
        <v>6034</v>
      </c>
      <c r="AL120" s="433"/>
      <c r="AU120" s="430" t="s">
        <v>1896</v>
      </c>
      <c r="AV120" s="430" t="s">
        <v>1897</v>
      </c>
      <c r="BG120" s="435"/>
    </row>
    <row r="121" spans="1:59" ht="15" customHeight="1" x14ac:dyDescent="0.3">
      <c r="A121" s="430" t="s">
        <v>1883</v>
      </c>
      <c r="B121" s="430">
        <v>2019</v>
      </c>
      <c r="C121" s="16" t="s">
        <v>240</v>
      </c>
      <c r="D121" s="430" t="s">
        <v>1884</v>
      </c>
      <c r="E121" s="430" t="s">
        <v>1885</v>
      </c>
      <c r="F121" s="430"/>
      <c r="H121" s="432" t="s">
        <v>1886</v>
      </c>
      <c r="I121" s="432" t="s">
        <v>1887</v>
      </c>
      <c r="J121" s="432" t="s">
        <v>1888</v>
      </c>
      <c r="K121" s="430" t="s">
        <v>1889</v>
      </c>
      <c r="L121" s="430" t="s">
        <v>1889</v>
      </c>
      <c r="M121" s="430">
        <v>3110</v>
      </c>
      <c r="N121" s="430" t="s">
        <v>1890</v>
      </c>
      <c r="O121" s="430" t="s">
        <v>1891</v>
      </c>
      <c r="P121" s="430" t="s">
        <v>1892</v>
      </c>
      <c r="Q121" s="432" t="s">
        <v>1893</v>
      </c>
      <c r="R121" s="432" t="s">
        <v>1894</v>
      </c>
      <c r="T121" s="430" t="s">
        <v>1895</v>
      </c>
      <c r="V121" s="430" t="s">
        <v>1895</v>
      </c>
      <c r="AD121" s="430">
        <v>20180701</v>
      </c>
      <c r="AE121" s="430">
        <v>20190630</v>
      </c>
      <c r="AG121" s="430" t="s">
        <v>1896</v>
      </c>
      <c r="AH121" s="430" t="s">
        <v>1896</v>
      </c>
      <c r="AI121" s="430" t="s">
        <v>1896</v>
      </c>
      <c r="AJ121" s="439">
        <v>6034</v>
      </c>
      <c r="AL121" s="433"/>
      <c r="AU121" s="430" t="s">
        <v>1896</v>
      </c>
      <c r="AV121" s="430" t="s">
        <v>1897</v>
      </c>
      <c r="BG121" s="435"/>
    </row>
    <row r="122" spans="1:59" ht="15" customHeight="1" x14ac:dyDescent="0.3">
      <c r="A122" s="430" t="s">
        <v>1883</v>
      </c>
      <c r="B122" s="430">
        <v>2019</v>
      </c>
      <c r="C122" s="16" t="s">
        <v>241</v>
      </c>
      <c r="D122" s="430" t="s">
        <v>1884</v>
      </c>
      <c r="E122" s="430" t="s">
        <v>1885</v>
      </c>
      <c r="F122" s="430"/>
      <c r="H122" s="432" t="s">
        <v>1886</v>
      </c>
      <c r="I122" s="432" t="s">
        <v>1887</v>
      </c>
      <c r="J122" s="432" t="s">
        <v>1888</v>
      </c>
      <c r="K122" s="430" t="s">
        <v>1889</v>
      </c>
      <c r="L122" s="430" t="s">
        <v>1889</v>
      </c>
      <c r="M122" s="430">
        <v>3110</v>
      </c>
      <c r="N122" s="430" t="s">
        <v>1890</v>
      </c>
      <c r="O122" s="430" t="s">
        <v>1891</v>
      </c>
      <c r="P122" s="430" t="s">
        <v>1892</v>
      </c>
      <c r="Q122" s="432" t="s">
        <v>1893</v>
      </c>
      <c r="R122" s="432" t="s">
        <v>1894</v>
      </c>
      <c r="T122" s="430" t="s">
        <v>1895</v>
      </c>
      <c r="V122" s="430" t="s">
        <v>1895</v>
      </c>
      <c r="AD122" s="430">
        <v>20180701</v>
      </c>
      <c r="AE122" s="430">
        <v>20190630</v>
      </c>
      <c r="AG122" s="430" t="s">
        <v>1896</v>
      </c>
      <c r="AH122" s="430" t="s">
        <v>1896</v>
      </c>
      <c r="AI122" s="430" t="s">
        <v>1896</v>
      </c>
      <c r="AJ122" s="439">
        <v>6034</v>
      </c>
      <c r="AL122" s="433"/>
      <c r="AU122" s="430" t="s">
        <v>1896</v>
      </c>
      <c r="AV122" s="430" t="s">
        <v>1897</v>
      </c>
      <c r="BG122" s="435"/>
    </row>
    <row r="123" spans="1:59" ht="15" customHeight="1" x14ac:dyDescent="0.3">
      <c r="A123" s="430" t="s">
        <v>1883</v>
      </c>
      <c r="B123" s="430">
        <v>2019</v>
      </c>
      <c r="C123" s="16" t="s">
        <v>242</v>
      </c>
      <c r="D123" s="430" t="s">
        <v>1884</v>
      </c>
      <c r="E123" s="430" t="s">
        <v>1885</v>
      </c>
      <c r="F123" s="430"/>
      <c r="H123" s="432" t="s">
        <v>1886</v>
      </c>
      <c r="I123" s="432" t="s">
        <v>1887</v>
      </c>
      <c r="J123" s="432" t="s">
        <v>1888</v>
      </c>
      <c r="K123" s="430" t="s">
        <v>1889</v>
      </c>
      <c r="L123" s="430" t="s">
        <v>1889</v>
      </c>
      <c r="M123" s="430">
        <v>3110</v>
      </c>
      <c r="N123" s="430" t="s">
        <v>1890</v>
      </c>
      <c r="O123" s="430" t="s">
        <v>1891</v>
      </c>
      <c r="P123" s="430" t="s">
        <v>1892</v>
      </c>
      <c r="Q123" s="432" t="s">
        <v>1893</v>
      </c>
      <c r="R123" s="432" t="s">
        <v>1894</v>
      </c>
      <c r="T123" s="430" t="s">
        <v>1895</v>
      </c>
      <c r="V123" s="430" t="s">
        <v>1895</v>
      </c>
      <c r="AD123" s="430">
        <v>20180701</v>
      </c>
      <c r="AE123" s="430">
        <v>20190630</v>
      </c>
      <c r="AG123" s="430" t="s">
        <v>1896</v>
      </c>
      <c r="AH123" s="430" t="s">
        <v>1896</v>
      </c>
      <c r="AI123" s="430" t="s">
        <v>1896</v>
      </c>
      <c r="AJ123" s="439">
        <v>6034</v>
      </c>
      <c r="AL123" s="433"/>
      <c r="AU123" s="430" t="s">
        <v>1896</v>
      </c>
      <c r="AV123" s="430" t="s">
        <v>1897</v>
      </c>
      <c r="BG123" s="435"/>
    </row>
    <row r="124" spans="1:59" ht="15" customHeight="1" x14ac:dyDescent="0.3">
      <c r="A124" s="430" t="s">
        <v>1883</v>
      </c>
      <c r="B124" s="430">
        <v>2019</v>
      </c>
      <c r="C124" s="16" t="s">
        <v>243</v>
      </c>
      <c r="D124" s="430" t="s">
        <v>1884</v>
      </c>
      <c r="E124" s="430" t="s">
        <v>1885</v>
      </c>
      <c r="F124" s="430"/>
      <c r="H124" s="432" t="s">
        <v>1886</v>
      </c>
      <c r="I124" s="432" t="s">
        <v>1887</v>
      </c>
      <c r="J124" s="432" t="s">
        <v>1888</v>
      </c>
      <c r="K124" s="430" t="s">
        <v>1889</v>
      </c>
      <c r="L124" s="430" t="s">
        <v>1889</v>
      </c>
      <c r="M124" s="430">
        <v>3110</v>
      </c>
      <c r="N124" s="430" t="s">
        <v>1890</v>
      </c>
      <c r="O124" s="430" t="s">
        <v>1891</v>
      </c>
      <c r="P124" s="430" t="s">
        <v>1892</v>
      </c>
      <c r="Q124" s="432" t="s">
        <v>1893</v>
      </c>
      <c r="R124" s="432" t="s">
        <v>1894</v>
      </c>
      <c r="T124" s="430" t="s">
        <v>1895</v>
      </c>
      <c r="V124" s="430" t="s">
        <v>1895</v>
      </c>
      <c r="AD124" s="430">
        <v>20180701</v>
      </c>
      <c r="AE124" s="430">
        <v>20190630</v>
      </c>
      <c r="AG124" s="430" t="s">
        <v>1896</v>
      </c>
      <c r="AH124" s="430" t="s">
        <v>1896</v>
      </c>
      <c r="AI124" s="430" t="s">
        <v>1896</v>
      </c>
      <c r="AJ124" s="439">
        <v>6034</v>
      </c>
      <c r="AL124" s="433"/>
      <c r="AU124" s="430" t="s">
        <v>1896</v>
      </c>
      <c r="AV124" s="430" t="s">
        <v>1897</v>
      </c>
      <c r="BG124" s="435"/>
    </row>
    <row r="125" spans="1:59" ht="15" customHeight="1" x14ac:dyDescent="0.3">
      <c r="A125" s="430" t="s">
        <v>1883</v>
      </c>
      <c r="B125" s="430">
        <v>2019</v>
      </c>
      <c r="C125" s="16" t="s">
        <v>245</v>
      </c>
      <c r="D125" s="430" t="s">
        <v>1884</v>
      </c>
      <c r="E125" s="430" t="s">
        <v>1885</v>
      </c>
      <c r="F125" s="430"/>
      <c r="H125" s="432" t="s">
        <v>1886</v>
      </c>
      <c r="I125" s="432" t="s">
        <v>1887</v>
      </c>
      <c r="J125" s="432" t="s">
        <v>1888</v>
      </c>
      <c r="K125" s="430" t="s">
        <v>1889</v>
      </c>
      <c r="L125" s="430" t="s">
        <v>1889</v>
      </c>
      <c r="M125" s="430">
        <v>3110</v>
      </c>
      <c r="N125" s="430" t="s">
        <v>1890</v>
      </c>
      <c r="O125" s="430" t="s">
        <v>1891</v>
      </c>
      <c r="P125" s="430" t="s">
        <v>1892</v>
      </c>
      <c r="Q125" s="432" t="s">
        <v>1893</v>
      </c>
      <c r="R125" s="432" t="s">
        <v>1894</v>
      </c>
      <c r="T125" s="430" t="s">
        <v>1895</v>
      </c>
      <c r="V125" s="430" t="s">
        <v>1895</v>
      </c>
      <c r="AD125" s="430">
        <v>20180701</v>
      </c>
      <c r="AE125" s="430">
        <v>20190630</v>
      </c>
      <c r="AG125" s="430" t="s">
        <v>1896</v>
      </c>
      <c r="AH125" s="430" t="s">
        <v>1896</v>
      </c>
      <c r="AI125" s="430" t="s">
        <v>1896</v>
      </c>
      <c r="AJ125" s="439">
        <v>6034</v>
      </c>
      <c r="AL125" s="433"/>
      <c r="AU125" s="430" t="s">
        <v>1896</v>
      </c>
      <c r="AV125" s="430" t="s">
        <v>1897</v>
      </c>
      <c r="BG125" s="435"/>
    </row>
    <row r="126" spans="1:59" ht="15" customHeight="1" x14ac:dyDescent="0.3">
      <c r="A126" s="430" t="s">
        <v>1883</v>
      </c>
      <c r="B126" s="430">
        <v>2019</v>
      </c>
      <c r="C126" s="16" t="s">
        <v>246</v>
      </c>
      <c r="D126" s="430" t="s">
        <v>1884</v>
      </c>
      <c r="E126" s="430" t="s">
        <v>1885</v>
      </c>
      <c r="F126" s="430"/>
      <c r="H126" s="432" t="s">
        <v>1886</v>
      </c>
      <c r="I126" s="432" t="s">
        <v>1887</v>
      </c>
      <c r="J126" s="432" t="s">
        <v>1888</v>
      </c>
      <c r="K126" s="430" t="s">
        <v>1889</v>
      </c>
      <c r="L126" s="430" t="s">
        <v>1889</v>
      </c>
      <c r="M126" s="430">
        <v>3110</v>
      </c>
      <c r="N126" s="430" t="s">
        <v>1890</v>
      </c>
      <c r="O126" s="430" t="s">
        <v>1891</v>
      </c>
      <c r="P126" s="430" t="s">
        <v>1892</v>
      </c>
      <c r="Q126" s="432" t="s">
        <v>1893</v>
      </c>
      <c r="R126" s="432" t="s">
        <v>1894</v>
      </c>
      <c r="T126" s="430" t="s">
        <v>1895</v>
      </c>
      <c r="V126" s="430" t="s">
        <v>1895</v>
      </c>
      <c r="AD126" s="430">
        <v>20180701</v>
      </c>
      <c r="AE126" s="430">
        <v>20190630</v>
      </c>
      <c r="AG126" s="430" t="s">
        <v>1896</v>
      </c>
      <c r="AH126" s="430" t="s">
        <v>1896</v>
      </c>
      <c r="AI126" s="430" t="s">
        <v>1896</v>
      </c>
      <c r="AJ126" s="439">
        <v>6034</v>
      </c>
      <c r="AL126" s="433"/>
      <c r="AU126" s="430" t="s">
        <v>1896</v>
      </c>
      <c r="AV126" s="430" t="s">
        <v>1897</v>
      </c>
      <c r="BG126" s="435"/>
    </row>
    <row r="127" spans="1:59" ht="15" customHeight="1" x14ac:dyDescent="0.3">
      <c r="A127" s="430" t="s">
        <v>1883</v>
      </c>
      <c r="B127" s="430">
        <v>2019</v>
      </c>
      <c r="C127" s="16" t="s">
        <v>248</v>
      </c>
      <c r="D127" s="430" t="s">
        <v>1884</v>
      </c>
      <c r="E127" s="430" t="s">
        <v>1885</v>
      </c>
      <c r="F127" s="430"/>
      <c r="H127" s="432" t="s">
        <v>1886</v>
      </c>
      <c r="I127" s="432" t="s">
        <v>1887</v>
      </c>
      <c r="J127" s="432" t="s">
        <v>1888</v>
      </c>
      <c r="K127" s="430" t="s">
        <v>1889</v>
      </c>
      <c r="L127" s="430" t="s">
        <v>1889</v>
      </c>
      <c r="M127" s="430">
        <v>3110</v>
      </c>
      <c r="N127" s="430" t="s">
        <v>1890</v>
      </c>
      <c r="O127" s="430" t="s">
        <v>1891</v>
      </c>
      <c r="P127" s="430" t="s">
        <v>1892</v>
      </c>
      <c r="Q127" s="432" t="s">
        <v>1893</v>
      </c>
      <c r="R127" s="432" t="s">
        <v>1894</v>
      </c>
      <c r="T127" s="430" t="s">
        <v>1895</v>
      </c>
      <c r="V127" s="430" t="s">
        <v>1895</v>
      </c>
      <c r="AD127" s="430">
        <v>20180701</v>
      </c>
      <c r="AE127" s="430">
        <v>20190630</v>
      </c>
      <c r="AG127" s="430" t="s">
        <v>1896</v>
      </c>
      <c r="AH127" s="430" t="s">
        <v>1896</v>
      </c>
      <c r="AI127" s="430" t="s">
        <v>1896</v>
      </c>
      <c r="AJ127" s="439">
        <v>6034</v>
      </c>
      <c r="AL127" s="433"/>
      <c r="AU127" s="430" t="s">
        <v>1896</v>
      </c>
      <c r="AV127" s="430" t="s">
        <v>1897</v>
      </c>
      <c r="BG127" s="435"/>
    </row>
    <row r="128" spans="1:59" ht="15" customHeight="1" x14ac:dyDescent="0.3">
      <c r="A128" s="430" t="s">
        <v>1883</v>
      </c>
      <c r="B128" s="430">
        <v>2019</v>
      </c>
      <c r="C128" s="16" t="s">
        <v>250</v>
      </c>
      <c r="D128" s="430" t="s">
        <v>1884</v>
      </c>
      <c r="E128" s="430" t="s">
        <v>1885</v>
      </c>
      <c r="F128" s="430"/>
      <c r="H128" s="432" t="s">
        <v>1886</v>
      </c>
      <c r="I128" s="432" t="s">
        <v>1887</v>
      </c>
      <c r="J128" s="432" t="s">
        <v>1888</v>
      </c>
      <c r="K128" s="430" t="s">
        <v>1889</v>
      </c>
      <c r="L128" s="430" t="s">
        <v>1889</v>
      </c>
      <c r="M128" s="430">
        <v>3110</v>
      </c>
      <c r="N128" s="430" t="s">
        <v>1890</v>
      </c>
      <c r="O128" s="430" t="s">
        <v>1891</v>
      </c>
      <c r="P128" s="430" t="s">
        <v>1892</v>
      </c>
      <c r="Q128" s="432" t="s">
        <v>1893</v>
      </c>
      <c r="R128" s="432" t="s">
        <v>1894</v>
      </c>
      <c r="T128" s="430" t="s">
        <v>1895</v>
      </c>
      <c r="V128" s="430" t="s">
        <v>1895</v>
      </c>
      <c r="AD128" s="430">
        <v>20180701</v>
      </c>
      <c r="AE128" s="430">
        <v>20190630</v>
      </c>
      <c r="AG128" s="430" t="s">
        <v>1896</v>
      </c>
      <c r="AH128" s="430" t="s">
        <v>1896</v>
      </c>
      <c r="AI128" s="430" t="s">
        <v>1896</v>
      </c>
      <c r="AJ128" s="439">
        <v>6034</v>
      </c>
      <c r="AL128" s="433"/>
      <c r="AU128" s="430" t="s">
        <v>1896</v>
      </c>
      <c r="AV128" s="430" t="s">
        <v>1897</v>
      </c>
      <c r="BG128" s="435"/>
    </row>
    <row r="129" spans="1:59" ht="15" customHeight="1" x14ac:dyDescent="0.3">
      <c r="A129" s="430" t="s">
        <v>1883</v>
      </c>
      <c r="B129" s="430">
        <v>2019</v>
      </c>
      <c r="C129" s="16" t="s">
        <v>251</v>
      </c>
      <c r="D129" s="430" t="s">
        <v>1884</v>
      </c>
      <c r="E129" s="430" t="s">
        <v>1885</v>
      </c>
      <c r="F129" s="430"/>
      <c r="H129" s="432" t="s">
        <v>1886</v>
      </c>
      <c r="I129" s="432" t="s">
        <v>1887</v>
      </c>
      <c r="J129" s="432" t="s">
        <v>1888</v>
      </c>
      <c r="K129" s="430" t="s">
        <v>1889</v>
      </c>
      <c r="L129" s="430" t="s">
        <v>1889</v>
      </c>
      <c r="M129" s="430">
        <v>3110</v>
      </c>
      <c r="N129" s="430" t="s">
        <v>1890</v>
      </c>
      <c r="O129" s="430" t="s">
        <v>1891</v>
      </c>
      <c r="P129" s="430" t="s">
        <v>1892</v>
      </c>
      <c r="Q129" s="432" t="s">
        <v>1893</v>
      </c>
      <c r="R129" s="432" t="s">
        <v>1894</v>
      </c>
      <c r="T129" s="430" t="s">
        <v>1895</v>
      </c>
      <c r="V129" s="430" t="s">
        <v>1895</v>
      </c>
      <c r="AD129" s="430">
        <v>20180701</v>
      </c>
      <c r="AE129" s="430">
        <v>20190630</v>
      </c>
      <c r="AG129" s="430" t="s">
        <v>1896</v>
      </c>
      <c r="AH129" s="430" t="s">
        <v>1896</v>
      </c>
      <c r="AI129" s="430" t="s">
        <v>1896</v>
      </c>
      <c r="AJ129" s="439">
        <v>6034</v>
      </c>
      <c r="AL129" s="433"/>
      <c r="AU129" s="430" t="s">
        <v>1896</v>
      </c>
      <c r="AV129" s="430" t="s">
        <v>1897</v>
      </c>
      <c r="BG129" s="435"/>
    </row>
    <row r="130" spans="1:59" ht="15" customHeight="1" x14ac:dyDescent="0.3">
      <c r="A130" s="430" t="s">
        <v>1883</v>
      </c>
      <c r="B130" s="430">
        <v>2019</v>
      </c>
      <c r="C130" s="16" t="s">
        <v>252</v>
      </c>
      <c r="D130" s="430" t="s">
        <v>1884</v>
      </c>
      <c r="E130" s="430" t="s">
        <v>1885</v>
      </c>
      <c r="F130" s="430"/>
      <c r="H130" s="432" t="s">
        <v>1886</v>
      </c>
      <c r="I130" s="432" t="s">
        <v>1887</v>
      </c>
      <c r="J130" s="432" t="s">
        <v>1888</v>
      </c>
      <c r="K130" s="430" t="s">
        <v>1889</v>
      </c>
      <c r="L130" s="430" t="s">
        <v>1889</v>
      </c>
      <c r="M130" s="430">
        <v>3110</v>
      </c>
      <c r="N130" s="430" t="s">
        <v>1890</v>
      </c>
      <c r="O130" s="430" t="s">
        <v>1891</v>
      </c>
      <c r="P130" s="430" t="s">
        <v>1892</v>
      </c>
      <c r="Q130" s="432" t="s">
        <v>1893</v>
      </c>
      <c r="R130" s="432" t="s">
        <v>1894</v>
      </c>
      <c r="T130" s="430" t="s">
        <v>1895</v>
      </c>
      <c r="V130" s="430" t="s">
        <v>1895</v>
      </c>
      <c r="AD130" s="430">
        <v>20180701</v>
      </c>
      <c r="AE130" s="430">
        <v>20190630</v>
      </c>
      <c r="AG130" s="430" t="s">
        <v>1896</v>
      </c>
      <c r="AH130" s="430" t="s">
        <v>1896</v>
      </c>
      <c r="AI130" s="430" t="s">
        <v>1896</v>
      </c>
      <c r="AJ130" s="439">
        <v>6034</v>
      </c>
      <c r="AL130" s="433"/>
      <c r="AU130" s="430" t="s">
        <v>1896</v>
      </c>
      <c r="AV130" s="430" t="s">
        <v>1897</v>
      </c>
      <c r="BG130" s="435"/>
    </row>
    <row r="131" spans="1:59" ht="15" customHeight="1" x14ac:dyDescent="0.3">
      <c r="A131" s="430" t="s">
        <v>1883</v>
      </c>
      <c r="B131" s="430">
        <v>2019</v>
      </c>
      <c r="C131" s="16" t="s">
        <v>254</v>
      </c>
      <c r="D131" s="430" t="s">
        <v>1884</v>
      </c>
      <c r="E131" s="430" t="s">
        <v>1885</v>
      </c>
      <c r="F131" s="430"/>
      <c r="H131" s="432" t="s">
        <v>1886</v>
      </c>
      <c r="I131" s="432" t="s">
        <v>1887</v>
      </c>
      <c r="J131" s="432" t="s">
        <v>1888</v>
      </c>
      <c r="K131" s="430" t="s">
        <v>1889</v>
      </c>
      <c r="L131" s="430" t="s">
        <v>1889</v>
      </c>
      <c r="M131" s="430">
        <v>3110</v>
      </c>
      <c r="N131" s="430" t="s">
        <v>1890</v>
      </c>
      <c r="O131" s="430" t="s">
        <v>1891</v>
      </c>
      <c r="P131" s="430" t="s">
        <v>1892</v>
      </c>
      <c r="Q131" s="432" t="s">
        <v>1893</v>
      </c>
      <c r="R131" s="432" t="s">
        <v>1894</v>
      </c>
      <c r="T131" s="430" t="s">
        <v>1895</v>
      </c>
      <c r="V131" s="430" t="s">
        <v>1895</v>
      </c>
      <c r="AD131" s="430">
        <v>20180701</v>
      </c>
      <c r="AE131" s="430">
        <v>20190630</v>
      </c>
      <c r="AG131" s="430" t="s">
        <v>1896</v>
      </c>
      <c r="AH131" s="430" t="s">
        <v>1896</v>
      </c>
      <c r="AI131" s="430" t="s">
        <v>1896</v>
      </c>
      <c r="AJ131" s="439">
        <v>9654</v>
      </c>
      <c r="AL131" s="433"/>
      <c r="AU131" s="430" t="s">
        <v>1896</v>
      </c>
      <c r="AV131" s="430" t="s">
        <v>1897</v>
      </c>
      <c r="BG131" s="435"/>
    </row>
    <row r="132" spans="1:59" ht="15" customHeight="1" x14ac:dyDescent="0.3">
      <c r="A132" s="430" t="s">
        <v>1883</v>
      </c>
      <c r="B132" s="430">
        <v>2019</v>
      </c>
      <c r="C132" s="16" t="s">
        <v>256</v>
      </c>
      <c r="D132" s="430" t="s">
        <v>1884</v>
      </c>
      <c r="E132" s="430" t="s">
        <v>1885</v>
      </c>
      <c r="F132" s="430"/>
      <c r="H132" s="432" t="s">
        <v>1886</v>
      </c>
      <c r="I132" s="432" t="s">
        <v>1887</v>
      </c>
      <c r="J132" s="432" t="s">
        <v>1888</v>
      </c>
      <c r="K132" s="430" t="s">
        <v>1889</v>
      </c>
      <c r="L132" s="430" t="s">
        <v>1889</v>
      </c>
      <c r="M132" s="430">
        <v>3110</v>
      </c>
      <c r="N132" s="430" t="s">
        <v>1890</v>
      </c>
      <c r="O132" s="430" t="s">
        <v>1891</v>
      </c>
      <c r="P132" s="430" t="s">
        <v>1892</v>
      </c>
      <c r="Q132" s="432" t="s">
        <v>1893</v>
      </c>
      <c r="R132" s="432" t="s">
        <v>1894</v>
      </c>
      <c r="T132" s="430" t="s">
        <v>1895</v>
      </c>
      <c r="V132" s="430" t="s">
        <v>1895</v>
      </c>
      <c r="AD132" s="430">
        <v>20180701</v>
      </c>
      <c r="AE132" s="430">
        <v>20190630</v>
      </c>
      <c r="AG132" s="430" t="s">
        <v>1896</v>
      </c>
      <c r="AH132" s="430" t="s">
        <v>1896</v>
      </c>
      <c r="AI132" s="430" t="s">
        <v>1896</v>
      </c>
      <c r="AJ132" s="439">
        <v>6034</v>
      </c>
      <c r="AL132" s="433"/>
      <c r="AU132" s="430" t="s">
        <v>1896</v>
      </c>
      <c r="AV132" s="430" t="s">
        <v>1897</v>
      </c>
      <c r="BG132" s="435"/>
    </row>
    <row r="133" spans="1:59" ht="15" customHeight="1" x14ac:dyDescent="0.3">
      <c r="A133" s="430" t="s">
        <v>1883</v>
      </c>
      <c r="B133" s="430">
        <v>2019</v>
      </c>
      <c r="C133" s="16" t="s">
        <v>258</v>
      </c>
      <c r="D133" s="430" t="s">
        <v>1884</v>
      </c>
      <c r="E133" s="430" t="s">
        <v>1885</v>
      </c>
      <c r="F133" s="430"/>
      <c r="H133" s="432" t="s">
        <v>1886</v>
      </c>
      <c r="I133" s="432" t="s">
        <v>1887</v>
      </c>
      <c r="J133" s="432" t="s">
        <v>1888</v>
      </c>
      <c r="K133" s="430" t="s">
        <v>1889</v>
      </c>
      <c r="L133" s="430" t="s">
        <v>1889</v>
      </c>
      <c r="M133" s="430">
        <v>3110</v>
      </c>
      <c r="N133" s="430" t="s">
        <v>1890</v>
      </c>
      <c r="O133" s="430" t="s">
        <v>1891</v>
      </c>
      <c r="P133" s="430" t="s">
        <v>1892</v>
      </c>
      <c r="Q133" s="432" t="s">
        <v>1893</v>
      </c>
      <c r="R133" s="432" t="s">
        <v>1894</v>
      </c>
      <c r="T133" s="430" t="s">
        <v>1895</v>
      </c>
      <c r="V133" s="430" t="s">
        <v>1895</v>
      </c>
      <c r="AD133" s="430">
        <v>20180701</v>
      </c>
      <c r="AE133" s="430">
        <v>20190630</v>
      </c>
      <c r="AG133" s="430" t="s">
        <v>1896</v>
      </c>
      <c r="AH133" s="430" t="s">
        <v>1896</v>
      </c>
      <c r="AI133" s="430" t="s">
        <v>1896</v>
      </c>
      <c r="AJ133" s="439">
        <v>6034</v>
      </c>
      <c r="AL133" s="433"/>
      <c r="AU133" s="430" t="s">
        <v>1896</v>
      </c>
      <c r="AV133" s="430" t="s">
        <v>1897</v>
      </c>
      <c r="BG133" s="435"/>
    </row>
    <row r="134" spans="1:59" ht="15" customHeight="1" x14ac:dyDescent="0.3">
      <c r="A134" s="430" t="s">
        <v>1883</v>
      </c>
      <c r="B134" s="430">
        <v>2019</v>
      </c>
      <c r="C134" s="16" t="s">
        <v>259</v>
      </c>
      <c r="D134" s="430" t="s">
        <v>1884</v>
      </c>
      <c r="E134" s="430" t="s">
        <v>1885</v>
      </c>
      <c r="F134" s="430"/>
      <c r="H134" s="432" t="s">
        <v>1886</v>
      </c>
      <c r="I134" s="432" t="s">
        <v>1887</v>
      </c>
      <c r="J134" s="432" t="s">
        <v>1888</v>
      </c>
      <c r="K134" s="430" t="s">
        <v>1889</v>
      </c>
      <c r="L134" s="430" t="s">
        <v>1889</v>
      </c>
      <c r="M134" s="430">
        <v>3110</v>
      </c>
      <c r="N134" s="430" t="s">
        <v>1890</v>
      </c>
      <c r="O134" s="430" t="s">
        <v>1891</v>
      </c>
      <c r="P134" s="430" t="s">
        <v>1892</v>
      </c>
      <c r="Q134" s="432" t="s">
        <v>1893</v>
      </c>
      <c r="R134" s="432" t="s">
        <v>1894</v>
      </c>
      <c r="T134" s="430" t="s">
        <v>1895</v>
      </c>
      <c r="V134" s="430" t="s">
        <v>1895</v>
      </c>
      <c r="AD134" s="430">
        <v>20180701</v>
      </c>
      <c r="AE134" s="430">
        <v>20190630</v>
      </c>
      <c r="AG134" s="430" t="s">
        <v>1896</v>
      </c>
      <c r="AH134" s="430" t="s">
        <v>1896</v>
      </c>
      <c r="AI134" s="430" t="s">
        <v>1896</v>
      </c>
      <c r="AJ134" s="439">
        <v>6034</v>
      </c>
      <c r="AL134" s="433"/>
      <c r="AU134" s="430" t="s">
        <v>1896</v>
      </c>
      <c r="AV134" s="430" t="s">
        <v>1897</v>
      </c>
      <c r="BG134" s="435"/>
    </row>
    <row r="135" spans="1:59" ht="15" customHeight="1" x14ac:dyDescent="0.3">
      <c r="A135" s="430" t="s">
        <v>1883</v>
      </c>
      <c r="B135" s="430">
        <v>2019</v>
      </c>
      <c r="C135" s="16" t="s">
        <v>260</v>
      </c>
      <c r="D135" s="430" t="s">
        <v>1884</v>
      </c>
      <c r="E135" s="430" t="s">
        <v>1885</v>
      </c>
      <c r="F135" s="430"/>
      <c r="H135" s="432" t="s">
        <v>1886</v>
      </c>
      <c r="I135" s="432" t="s">
        <v>1887</v>
      </c>
      <c r="J135" s="432" t="s">
        <v>1888</v>
      </c>
      <c r="K135" s="430" t="s">
        <v>1889</v>
      </c>
      <c r="L135" s="430" t="s">
        <v>1889</v>
      </c>
      <c r="M135" s="430">
        <v>3110</v>
      </c>
      <c r="N135" s="430" t="s">
        <v>1890</v>
      </c>
      <c r="O135" s="430" t="s">
        <v>1891</v>
      </c>
      <c r="P135" s="430" t="s">
        <v>1892</v>
      </c>
      <c r="Q135" s="432" t="s">
        <v>1893</v>
      </c>
      <c r="R135" s="432" t="s">
        <v>1894</v>
      </c>
      <c r="T135" s="430" t="s">
        <v>1895</v>
      </c>
      <c r="V135" s="430" t="s">
        <v>1895</v>
      </c>
      <c r="AD135" s="430">
        <v>20180701</v>
      </c>
      <c r="AE135" s="430">
        <v>20190630</v>
      </c>
      <c r="AG135" s="430" t="s">
        <v>1896</v>
      </c>
      <c r="AH135" s="430" t="s">
        <v>1896</v>
      </c>
      <c r="AI135" s="430" t="s">
        <v>1896</v>
      </c>
      <c r="AJ135" s="439">
        <v>6034</v>
      </c>
      <c r="AL135" s="433"/>
      <c r="AU135" s="430" t="s">
        <v>1896</v>
      </c>
      <c r="AV135" s="430" t="s">
        <v>1897</v>
      </c>
      <c r="BG135" s="435"/>
    </row>
    <row r="136" spans="1:59" ht="15" customHeight="1" x14ac:dyDescent="0.3">
      <c r="A136" s="430" t="s">
        <v>1883</v>
      </c>
      <c r="B136" s="430">
        <v>2019</v>
      </c>
      <c r="C136" s="16" t="s">
        <v>262</v>
      </c>
      <c r="D136" s="430" t="s">
        <v>1884</v>
      </c>
      <c r="E136" s="430" t="s">
        <v>1885</v>
      </c>
      <c r="F136" s="430"/>
      <c r="H136" s="432" t="s">
        <v>1886</v>
      </c>
      <c r="I136" s="432" t="s">
        <v>1887</v>
      </c>
      <c r="J136" s="432" t="s">
        <v>1888</v>
      </c>
      <c r="K136" s="430" t="s">
        <v>1889</v>
      </c>
      <c r="L136" s="430" t="s">
        <v>1889</v>
      </c>
      <c r="M136" s="430">
        <v>3110</v>
      </c>
      <c r="N136" s="430" t="s">
        <v>1890</v>
      </c>
      <c r="O136" s="430" t="s">
        <v>1891</v>
      </c>
      <c r="P136" s="430" t="s">
        <v>1892</v>
      </c>
      <c r="Q136" s="432" t="s">
        <v>1893</v>
      </c>
      <c r="R136" s="432" t="s">
        <v>1894</v>
      </c>
      <c r="T136" s="430" t="s">
        <v>1895</v>
      </c>
      <c r="V136" s="430" t="s">
        <v>1895</v>
      </c>
      <c r="AD136" s="430">
        <v>20180701</v>
      </c>
      <c r="AE136" s="430">
        <v>20190630</v>
      </c>
      <c r="AG136" s="430" t="s">
        <v>1896</v>
      </c>
      <c r="AH136" s="430" t="s">
        <v>1896</v>
      </c>
      <c r="AI136" s="430" t="s">
        <v>1896</v>
      </c>
      <c r="AJ136" s="439">
        <v>6034</v>
      </c>
      <c r="AL136" s="433"/>
      <c r="AU136" s="430" t="s">
        <v>1896</v>
      </c>
      <c r="AV136" s="430" t="s">
        <v>1897</v>
      </c>
      <c r="BG136" s="435"/>
    </row>
    <row r="137" spans="1:59" ht="15" customHeight="1" x14ac:dyDescent="0.3">
      <c r="A137" s="430" t="s">
        <v>1883</v>
      </c>
      <c r="B137" s="430">
        <v>2019</v>
      </c>
      <c r="C137" s="16" t="s">
        <v>264</v>
      </c>
      <c r="D137" s="430" t="s">
        <v>1884</v>
      </c>
      <c r="E137" s="430" t="s">
        <v>1885</v>
      </c>
      <c r="F137" s="430"/>
      <c r="H137" s="432" t="s">
        <v>1886</v>
      </c>
      <c r="I137" s="432" t="s">
        <v>1887</v>
      </c>
      <c r="J137" s="432" t="s">
        <v>1888</v>
      </c>
      <c r="K137" s="430" t="s">
        <v>1889</v>
      </c>
      <c r="L137" s="430" t="s">
        <v>1889</v>
      </c>
      <c r="M137" s="430">
        <v>3110</v>
      </c>
      <c r="N137" s="430" t="s">
        <v>1890</v>
      </c>
      <c r="O137" s="430" t="s">
        <v>1891</v>
      </c>
      <c r="P137" s="430" t="s">
        <v>1892</v>
      </c>
      <c r="Q137" s="432" t="s">
        <v>1893</v>
      </c>
      <c r="R137" s="432" t="s">
        <v>1894</v>
      </c>
      <c r="T137" s="430" t="s">
        <v>1895</v>
      </c>
      <c r="V137" s="430" t="s">
        <v>1895</v>
      </c>
      <c r="AD137" s="430">
        <v>20180701</v>
      </c>
      <c r="AE137" s="430">
        <v>20190630</v>
      </c>
      <c r="AG137" s="430" t="s">
        <v>1896</v>
      </c>
      <c r="AH137" s="430" t="s">
        <v>1896</v>
      </c>
      <c r="AI137" s="430" t="s">
        <v>1896</v>
      </c>
      <c r="AJ137" s="439">
        <v>6034</v>
      </c>
      <c r="AL137" s="433"/>
      <c r="AU137" s="430" t="s">
        <v>1896</v>
      </c>
      <c r="AV137" s="430" t="s">
        <v>1897</v>
      </c>
      <c r="BG137" s="435"/>
    </row>
    <row r="138" spans="1:59" ht="15" customHeight="1" x14ac:dyDescent="0.3">
      <c r="A138" s="430" t="s">
        <v>1883</v>
      </c>
      <c r="B138" s="430">
        <v>2019</v>
      </c>
      <c r="C138" s="16" t="s">
        <v>266</v>
      </c>
      <c r="D138" s="430" t="s">
        <v>1884</v>
      </c>
      <c r="E138" s="430" t="s">
        <v>1885</v>
      </c>
      <c r="F138" s="430"/>
      <c r="H138" s="432" t="s">
        <v>1886</v>
      </c>
      <c r="I138" s="432" t="s">
        <v>1887</v>
      </c>
      <c r="J138" s="432" t="s">
        <v>1888</v>
      </c>
      <c r="K138" s="430" t="s">
        <v>1889</v>
      </c>
      <c r="L138" s="430" t="s">
        <v>1889</v>
      </c>
      <c r="M138" s="430">
        <v>3110</v>
      </c>
      <c r="N138" s="430" t="s">
        <v>1890</v>
      </c>
      <c r="O138" s="430" t="s">
        <v>1891</v>
      </c>
      <c r="P138" s="430" t="s">
        <v>1892</v>
      </c>
      <c r="Q138" s="432" t="s">
        <v>1893</v>
      </c>
      <c r="R138" s="432" t="s">
        <v>1894</v>
      </c>
      <c r="T138" s="430" t="s">
        <v>1895</v>
      </c>
      <c r="V138" s="430" t="s">
        <v>1895</v>
      </c>
      <c r="AD138" s="430">
        <v>20180701</v>
      </c>
      <c r="AE138" s="430">
        <v>20190630</v>
      </c>
      <c r="AG138" s="430" t="s">
        <v>1896</v>
      </c>
      <c r="AH138" s="430" t="s">
        <v>1896</v>
      </c>
      <c r="AI138" s="430" t="s">
        <v>1896</v>
      </c>
      <c r="AJ138" s="439">
        <v>6034</v>
      </c>
      <c r="AL138" s="433"/>
      <c r="AU138" s="430" t="s">
        <v>1896</v>
      </c>
      <c r="AV138" s="430" t="s">
        <v>1897</v>
      </c>
      <c r="BG138" s="435"/>
    </row>
    <row r="139" spans="1:59" ht="15" customHeight="1" x14ac:dyDescent="0.3">
      <c r="A139" s="430" t="s">
        <v>1883</v>
      </c>
      <c r="B139" s="430">
        <v>2019</v>
      </c>
      <c r="C139" s="16" t="s">
        <v>268</v>
      </c>
      <c r="D139" s="430" t="s">
        <v>1884</v>
      </c>
      <c r="E139" s="430" t="s">
        <v>1885</v>
      </c>
      <c r="F139" s="430"/>
      <c r="H139" s="432" t="s">
        <v>1886</v>
      </c>
      <c r="I139" s="432" t="s">
        <v>1887</v>
      </c>
      <c r="J139" s="432" t="s">
        <v>1888</v>
      </c>
      <c r="K139" s="430" t="s">
        <v>1889</v>
      </c>
      <c r="L139" s="430" t="s">
        <v>1889</v>
      </c>
      <c r="M139" s="430">
        <v>3110</v>
      </c>
      <c r="N139" s="430" t="s">
        <v>1890</v>
      </c>
      <c r="O139" s="430" t="s">
        <v>1891</v>
      </c>
      <c r="P139" s="430" t="s">
        <v>1892</v>
      </c>
      <c r="Q139" s="432" t="s">
        <v>1893</v>
      </c>
      <c r="R139" s="432" t="s">
        <v>1894</v>
      </c>
      <c r="T139" s="430" t="s">
        <v>1895</v>
      </c>
      <c r="V139" s="430" t="s">
        <v>1895</v>
      </c>
      <c r="AD139" s="430">
        <v>20180701</v>
      </c>
      <c r="AE139" s="430">
        <v>20190630</v>
      </c>
      <c r="AG139" s="430" t="s">
        <v>1896</v>
      </c>
      <c r="AH139" s="430" t="s">
        <v>1896</v>
      </c>
      <c r="AI139" s="430" t="s">
        <v>1896</v>
      </c>
      <c r="AJ139" s="439">
        <v>6034</v>
      </c>
      <c r="AL139" s="433"/>
      <c r="AU139" s="430" t="s">
        <v>1896</v>
      </c>
      <c r="AV139" s="430" t="s">
        <v>1897</v>
      </c>
      <c r="BG139" s="435"/>
    </row>
    <row r="140" spans="1:59" ht="15" customHeight="1" x14ac:dyDescent="0.3">
      <c r="A140" s="430" t="s">
        <v>1883</v>
      </c>
      <c r="B140" s="430">
        <v>2019</v>
      </c>
      <c r="C140" s="16" t="s">
        <v>270</v>
      </c>
      <c r="D140" s="430" t="s">
        <v>1884</v>
      </c>
      <c r="E140" s="430" t="s">
        <v>1885</v>
      </c>
      <c r="F140" s="430"/>
      <c r="H140" s="432" t="s">
        <v>1886</v>
      </c>
      <c r="I140" s="432" t="s">
        <v>1887</v>
      </c>
      <c r="J140" s="432" t="s">
        <v>1888</v>
      </c>
      <c r="K140" s="430" t="s">
        <v>1889</v>
      </c>
      <c r="L140" s="430" t="s">
        <v>1889</v>
      </c>
      <c r="M140" s="430">
        <v>3110</v>
      </c>
      <c r="N140" s="430" t="s">
        <v>1890</v>
      </c>
      <c r="O140" s="430" t="s">
        <v>1891</v>
      </c>
      <c r="P140" s="430" t="s">
        <v>1892</v>
      </c>
      <c r="Q140" s="432" t="s">
        <v>1893</v>
      </c>
      <c r="R140" s="432" t="s">
        <v>1894</v>
      </c>
      <c r="T140" s="430" t="s">
        <v>1895</v>
      </c>
      <c r="V140" s="430" t="s">
        <v>1895</v>
      </c>
      <c r="AD140" s="430">
        <v>20180701</v>
      </c>
      <c r="AE140" s="430">
        <v>20190630</v>
      </c>
      <c r="AG140" s="430" t="s">
        <v>1896</v>
      </c>
      <c r="AH140" s="430" t="s">
        <v>1896</v>
      </c>
      <c r="AI140" s="430" t="s">
        <v>1896</v>
      </c>
      <c r="AJ140" s="439">
        <v>6034</v>
      </c>
      <c r="AL140" s="433"/>
      <c r="AU140" s="430" t="s">
        <v>1896</v>
      </c>
      <c r="AV140" s="430" t="s">
        <v>1897</v>
      </c>
      <c r="BG140" s="435"/>
    </row>
    <row r="141" spans="1:59" ht="15" customHeight="1" x14ac:dyDescent="0.3">
      <c r="A141" s="430" t="s">
        <v>1883</v>
      </c>
      <c r="B141" s="430">
        <v>2019</v>
      </c>
      <c r="C141" s="16" t="s">
        <v>271</v>
      </c>
      <c r="D141" s="430" t="s">
        <v>1884</v>
      </c>
      <c r="E141" s="430" t="s">
        <v>1885</v>
      </c>
      <c r="F141" s="430"/>
      <c r="H141" s="432" t="s">
        <v>1886</v>
      </c>
      <c r="I141" s="432" t="s">
        <v>1887</v>
      </c>
      <c r="J141" s="432" t="s">
        <v>1888</v>
      </c>
      <c r="K141" s="430" t="s">
        <v>1889</v>
      </c>
      <c r="L141" s="430" t="s">
        <v>1889</v>
      </c>
      <c r="M141" s="430">
        <v>3110</v>
      </c>
      <c r="N141" s="430" t="s">
        <v>1890</v>
      </c>
      <c r="O141" s="430" t="s">
        <v>1891</v>
      </c>
      <c r="P141" s="430" t="s">
        <v>1892</v>
      </c>
      <c r="Q141" s="432" t="s">
        <v>1893</v>
      </c>
      <c r="R141" s="432" t="s">
        <v>1894</v>
      </c>
      <c r="T141" s="430" t="s">
        <v>1895</v>
      </c>
      <c r="V141" s="430" t="s">
        <v>1895</v>
      </c>
      <c r="AD141" s="430">
        <v>20180701</v>
      </c>
      <c r="AE141" s="430">
        <v>20190630</v>
      </c>
      <c r="AG141" s="430" t="s">
        <v>1896</v>
      </c>
      <c r="AH141" s="430" t="s">
        <v>1896</v>
      </c>
      <c r="AI141" s="430" t="s">
        <v>1896</v>
      </c>
      <c r="AJ141" s="439">
        <v>6034</v>
      </c>
      <c r="AL141" s="433"/>
      <c r="AU141" s="430" t="s">
        <v>1896</v>
      </c>
      <c r="AV141" s="430" t="s">
        <v>1897</v>
      </c>
      <c r="BG141" s="435"/>
    </row>
    <row r="142" spans="1:59" ht="15" customHeight="1" x14ac:dyDescent="0.3">
      <c r="A142" s="430" t="s">
        <v>1883</v>
      </c>
      <c r="B142" s="430">
        <v>2019</v>
      </c>
      <c r="C142" s="16" t="s">
        <v>273</v>
      </c>
      <c r="D142" s="430" t="s">
        <v>1884</v>
      </c>
      <c r="E142" s="430" t="s">
        <v>1885</v>
      </c>
      <c r="F142" s="430"/>
      <c r="H142" s="432" t="s">
        <v>1886</v>
      </c>
      <c r="I142" s="432" t="s">
        <v>1887</v>
      </c>
      <c r="J142" s="432" t="s">
        <v>1888</v>
      </c>
      <c r="K142" s="430" t="s">
        <v>1889</v>
      </c>
      <c r="L142" s="430" t="s">
        <v>1889</v>
      </c>
      <c r="M142" s="430">
        <v>3110</v>
      </c>
      <c r="N142" s="430" t="s">
        <v>1890</v>
      </c>
      <c r="O142" s="430" t="s">
        <v>1891</v>
      </c>
      <c r="P142" s="430" t="s">
        <v>1892</v>
      </c>
      <c r="Q142" s="432" t="s">
        <v>1893</v>
      </c>
      <c r="R142" s="432" t="s">
        <v>1894</v>
      </c>
      <c r="T142" s="430" t="s">
        <v>1895</v>
      </c>
      <c r="V142" s="430" t="s">
        <v>1895</v>
      </c>
      <c r="AD142" s="430">
        <v>20180701</v>
      </c>
      <c r="AE142" s="430">
        <v>20190630</v>
      </c>
      <c r="AG142" s="430" t="s">
        <v>1896</v>
      </c>
      <c r="AH142" s="430" t="s">
        <v>1896</v>
      </c>
      <c r="AI142" s="430" t="s">
        <v>1896</v>
      </c>
      <c r="AJ142" s="439">
        <v>6034</v>
      </c>
      <c r="AL142" s="433"/>
      <c r="AU142" s="430" t="s">
        <v>1896</v>
      </c>
      <c r="AV142" s="430" t="s">
        <v>1897</v>
      </c>
      <c r="BG142" s="435"/>
    </row>
    <row r="143" spans="1:59" ht="15" customHeight="1" x14ac:dyDescent="0.3">
      <c r="A143" s="430" t="s">
        <v>1883</v>
      </c>
      <c r="B143" s="430">
        <v>2019</v>
      </c>
      <c r="C143" s="16" t="s">
        <v>274</v>
      </c>
      <c r="D143" s="430" t="s">
        <v>1884</v>
      </c>
      <c r="E143" s="430" t="s">
        <v>1885</v>
      </c>
      <c r="F143" s="430"/>
      <c r="H143" s="432" t="s">
        <v>1886</v>
      </c>
      <c r="I143" s="432" t="s">
        <v>1887</v>
      </c>
      <c r="J143" s="432" t="s">
        <v>1888</v>
      </c>
      <c r="K143" s="430" t="s">
        <v>1889</v>
      </c>
      <c r="L143" s="430" t="s">
        <v>1889</v>
      </c>
      <c r="M143" s="430">
        <v>3110</v>
      </c>
      <c r="N143" s="430" t="s">
        <v>1890</v>
      </c>
      <c r="O143" s="430" t="s">
        <v>1891</v>
      </c>
      <c r="P143" s="430" t="s">
        <v>1892</v>
      </c>
      <c r="Q143" s="432" t="s">
        <v>1893</v>
      </c>
      <c r="R143" s="432" t="s">
        <v>1894</v>
      </c>
      <c r="T143" s="430" t="s">
        <v>1895</v>
      </c>
      <c r="V143" s="430" t="s">
        <v>1895</v>
      </c>
      <c r="AD143" s="430">
        <v>20180701</v>
      </c>
      <c r="AE143" s="430">
        <v>20190630</v>
      </c>
      <c r="AG143" s="430" t="s">
        <v>1896</v>
      </c>
      <c r="AH143" s="430" t="s">
        <v>1896</v>
      </c>
      <c r="AI143" s="430" t="s">
        <v>1896</v>
      </c>
      <c r="AJ143" s="439">
        <v>6034</v>
      </c>
      <c r="AL143" s="433"/>
      <c r="AU143" s="430" t="s">
        <v>1896</v>
      </c>
      <c r="AV143" s="430" t="s">
        <v>1897</v>
      </c>
      <c r="BG143" s="435"/>
    </row>
    <row r="144" spans="1:59" ht="15" customHeight="1" x14ac:dyDescent="0.3">
      <c r="A144" s="430" t="s">
        <v>1883</v>
      </c>
      <c r="B144" s="430">
        <v>2019</v>
      </c>
      <c r="C144" s="16" t="s">
        <v>275</v>
      </c>
      <c r="D144" s="430" t="s">
        <v>1884</v>
      </c>
      <c r="E144" s="430" t="s">
        <v>1885</v>
      </c>
      <c r="F144" s="430"/>
      <c r="H144" s="432" t="s">
        <v>1886</v>
      </c>
      <c r="I144" s="432" t="s">
        <v>1887</v>
      </c>
      <c r="J144" s="432" t="s">
        <v>1888</v>
      </c>
      <c r="K144" s="430" t="s">
        <v>1889</v>
      </c>
      <c r="L144" s="430" t="s">
        <v>1889</v>
      </c>
      <c r="M144" s="430">
        <v>3110</v>
      </c>
      <c r="N144" s="430" t="s">
        <v>1890</v>
      </c>
      <c r="O144" s="430" t="s">
        <v>1891</v>
      </c>
      <c r="P144" s="430" t="s">
        <v>1892</v>
      </c>
      <c r="Q144" s="432" t="s">
        <v>1893</v>
      </c>
      <c r="R144" s="432" t="s">
        <v>1894</v>
      </c>
      <c r="T144" s="430" t="s">
        <v>1895</v>
      </c>
      <c r="V144" s="430" t="s">
        <v>1895</v>
      </c>
      <c r="AD144" s="430">
        <v>20180701</v>
      </c>
      <c r="AE144" s="430">
        <v>20190630</v>
      </c>
      <c r="AG144" s="430" t="s">
        <v>1896</v>
      </c>
      <c r="AH144" s="430" t="s">
        <v>1896</v>
      </c>
      <c r="AI144" s="430" t="s">
        <v>1896</v>
      </c>
      <c r="AJ144" s="439">
        <v>6034</v>
      </c>
      <c r="AL144" s="433"/>
      <c r="AU144" s="430" t="s">
        <v>1896</v>
      </c>
      <c r="AV144" s="430" t="s">
        <v>1897</v>
      </c>
      <c r="BG144" s="435"/>
    </row>
    <row r="145" spans="1:59" ht="15" customHeight="1" x14ac:dyDescent="0.3">
      <c r="A145" s="430" t="s">
        <v>1883</v>
      </c>
      <c r="B145" s="430">
        <v>2019</v>
      </c>
      <c r="C145" s="16" t="s">
        <v>277</v>
      </c>
      <c r="D145" s="430" t="s">
        <v>1884</v>
      </c>
      <c r="E145" s="430" t="s">
        <v>1885</v>
      </c>
      <c r="F145" s="430"/>
      <c r="H145" s="432" t="s">
        <v>1886</v>
      </c>
      <c r="I145" s="432" t="s">
        <v>1887</v>
      </c>
      <c r="J145" s="432" t="s">
        <v>1888</v>
      </c>
      <c r="K145" s="430" t="s">
        <v>1889</v>
      </c>
      <c r="L145" s="430" t="s">
        <v>1889</v>
      </c>
      <c r="M145" s="430">
        <v>3110</v>
      </c>
      <c r="N145" s="430" t="s">
        <v>1890</v>
      </c>
      <c r="O145" s="430" t="s">
        <v>1891</v>
      </c>
      <c r="P145" s="430" t="s">
        <v>1892</v>
      </c>
      <c r="Q145" s="432" t="s">
        <v>1893</v>
      </c>
      <c r="R145" s="432" t="s">
        <v>1894</v>
      </c>
      <c r="T145" s="430" t="s">
        <v>1895</v>
      </c>
      <c r="V145" s="430" t="s">
        <v>1895</v>
      </c>
      <c r="AD145" s="430">
        <v>20180701</v>
      </c>
      <c r="AE145" s="430">
        <v>20190630</v>
      </c>
      <c r="AG145" s="430" t="s">
        <v>1896</v>
      </c>
      <c r="AH145" s="430" t="s">
        <v>1896</v>
      </c>
      <c r="AI145" s="430" t="s">
        <v>1896</v>
      </c>
      <c r="AJ145" s="439">
        <v>6034</v>
      </c>
      <c r="AL145" s="433"/>
      <c r="AU145" s="430" t="s">
        <v>1896</v>
      </c>
      <c r="AV145" s="430" t="s">
        <v>1897</v>
      </c>
      <c r="BG145" s="435"/>
    </row>
    <row r="146" spans="1:59" ht="15" customHeight="1" x14ac:dyDescent="0.3">
      <c r="A146" s="430" t="s">
        <v>1883</v>
      </c>
      <c r="B146" s="430">
        <v>2019</v>
      </c>
      <c r="C146" s="16" t="s">
        <v>279</v>
      </c>
      <c r="D146" s="430" t="s">
        <v>1884</v>
      </c>
      <c r="E146" s="430" t="s">
        <v>1885</v>
      </c>
      <c r="F146" s="430"/>
      <c r="H146" s="432" t="s">
        <v>1886</v>
      </c>
      <c r="I146" s="432" t="s">
        <v>1887</v>
      </c>
      <c r="J146" s="432" t="s">
        <v>1888</v>
      </c>
      <c r="K146" s="430" t="s">
        <v>1889</v>
      </c>
      <c r="L146" s="430" t="s">
        <v>1889</v>
      </c>
      <c r="M146" s="430">
        <v>3110</v>
      </c>
      <c r="N146" s="430" t="s">
        <v>1890</v>
      </c>
      <c r="O146" s="430" t="s">
        <v>1891</v>
      </c>
      <c r="P146" s="430" t="s">
        <v>1892</v>
      </c>
      <c r="Q146" s="432" t="s">
        <v>1893</v>
      </c>
      <c r="R146" s="432" t="s">
        <v>1894</v>
      </c>
      <c r="T146" s="430" t="s">
        <v>1895</v>
      </c>
      <c r="V146" s="430" t="s">
        <v>1895</v>
      </c>
      <c r="AD146" s="430">
        <v>20180701</v>
      </c>
      <c r="AE146" s="430">
        <v>20190630</v>
      </c>
      <c r="AG146" s="430" t="s">
        <v>1896</v>
      </c>
      <c r="AH146" s="430" t="s">
        <v>1896</v>
      </c>
      <c r="AI146" s="430" t="s">
        <v>1896</v>
      </c>
      <c r="AJ146" s="439">
        <v>6034</v>
      </c>
      <c r="AL146" s="433"/>
      <c r="AU146" s="430" t="s">
        <v>1896</v>
      </c>
      <c r="AV146" s="430" t="s">
        <v>1897</v>
      </c>
      <c r="BG146" s="435"/>
    </row>
    <row r="147" spans="1:59" ht="15" customHeight="1" x14ac:dyDescent="0.3">
      <c r="A147" s="430" t="s">
        <v>1883</v>
      </c>
      <c r="B147" s="430">
        <v>2019</v>
      </c>
      <c r="C147" s="16" t="s">
        <v>280</v>
      </c>
      <c r="D147" s="430" t="s">
        <v>1884</v>
      </c>
      <c r="E147" s="430" t="s">
        <v>1885</v>
      </c>
      <c r="F147" s="430"/>
      <c r="H147" s="432" t="s">
        <v>1886</v>
      </c>
      <c r="I147" s="432" t="s">
        <v>1887</v>
      </c>
      <c r="J147" s="432" t="s">
        <v>1888</v>
      </c>
      <c r="K147" s="430" t="s">
        <v>1889</v>
      </c>
      <c r="L147" s="430" t="s">
        <v>1889</v>
      </c>
      <c r="M147" s="430">
        <v>3110</v>
      </c>
      <c r="N147" s="430" t="s">
        <v>1890</v>
      </c>
      <c r="O147" s="430" t="s">
        <v>1891</v>
      </c>
      <c r="P147" s="430" t="s">
        <v>1892</v>
      </c>
      <c r="Q147" s="432" t="s">
        <v>1893</v>
      </c>
      <c r="R147" s="432" t="s">
        <v>1894</v>
      </c>
      <c r="T147" s="430" t="s">
        <v>1895</v>
      </c>
      <c r="V147" s="430" t="s">
        <v>1895</v>
      </c>
      <c r="AD147" s="430">
        <v>20180701</v>
      </c>
      <c r="AE147" s="430">
        <v>20190630</v>
      </c>
      <c r="AG147" s="430" t="s">
        <v>1896</v>
      </c>
      <c r="AH147" s="430" t="s">
        <v>1896</v>
      </c>
      <c r="AI147" s="430" t="s">
        <v>1896</v>
      </c>
      <c r="AJ147" s="439">
        <v>6034</v>
      </c>
      <c r="AL147" s="433"/>
      <c r="AU147" s="430" t="s">
        <v>1896</v>
      </c>
      <c r="AV147" s="430" t="s">
        <v>1897</v>
      </c>
      <c r="BG147" s="435"/>
    </row>
    <row r="148" spans="1:59" ht="15" customHeight="1" x14ac:dyDescent="0.3">
      <c r="A148" s="430" t="s">
        <v>1883</v>
      </c>
      <c r="B148" s="430">
        <v>2019</v>
      </c>
      <c r="C148" s="16" t="s">
        <v>281</v>
      </c>
      <c r="D148" s="430" t="s">
        <v>1884</v>
      </c>
      <c r="E148" s="430" t="s">
        <v>1885</v>
      </c>
      <c r="F148" s="430"/>
      <c r="H148" s="432" t="s">
        <v>1886</v>
      </c>
      <c r="I148" s="432" t="s">
        <v>1887</v>
      </c>
      <c r="J148" s="432" t="s">
        <v>1888</v>
      </c>
      <c r="K148" s="430" t="s">
        <v>1889</v>
      </c>
      <c r="L148" s="430" t="s">
        <v>1889</v>
      </c>
      <c r="M148" s="430">
        <v>3110</v>
      </c>
      <c r="N148" s="430" t="s">
        <v>1890</v>
      </c>
      <c r="O148" s="430" t="s">
        <v>1891</v>
      </c>
      <c r="P148" s="430" t="s">
        <v>1892</v>
      </c>
      <c r="Q148" s="432" t="s">
        <v>1893</v>
      </c>
      <c r="R148" s="432" t="s">
        <v>1894</v>
      </c>
      <c r="T148" s="430" t="s">
        <v>1895</v>
      </c>
      <c r="V148" s="430" t="s">
        <v>1895</v>
      </c>
      <c r="AD148" s="430">
        <v>20180701</v>
      </c>
      <c r="AE148" s="430">
        <v>20190630</v>
      </c>
      <c r="AG148" s="430" t="s">
        <v>1896</v>
      </c>
      <c r="AH148" s="430" t="s">
        <v>1896</v>
      </c>
      <c r="AI148" s="430" t="s">
        <v>1896</v>
      </c>
      <c r="AJ148" s="439">
        <v>6034</v>
      </c>
      <c r="AL148" s="433"/>
      <c r="AU148" s="430" t="s">
        <v>1896</v>
      </c>
      <c r="AV148" s="430" t="s">
        <v>1897</v>
      </c>
      <c r="BG148" s="435"/>
    </row>
    <row r="149" spans="1:59" ht="15" customHeight="1" x14ac:dyDescent="0.3">
      <c r="A149" s="430" t="s">
        <v>1883</v>
      </c>
      <c r="B149" s="430">
        <v>2019</v>
      </c>
      <c r="C149" s="16" t="s">
        <v>283</v>
      </c>
      <c r="D149" s="430" t="s">
        <v>1884</v>
      </c>
      <c r="E149" s="430" t="s">
        <v>1885</v>
      </c>
      <c r="F149" s="430"/>
      <c r="H149" s="432" t="s">
        <v>1886</v>
      </c>
      <c r="I149" s="432" t="s">
        <v>1887</v>
      </c>
      <c r="J149" s="432" t="s">
        <v>1888</v>
      </c>
      <c r="K149" s="430" t="s">
        <v>1889</v>
      </c>
      <c r="L149" s="430" t="s">
        <v>1889</v>
      </c>
      <c r="M149" s="430">
        <v>3110</v>
      </c>
      <c r="N149" s="430" t="s">
        <v>1890</v>
      </c>
      <c r="O149" s="430" t="s">
        <v>1891</v>
      </c>
      <c r="P149" s="430" t="s">
        <v>1892</v>
      </c>
      <c r="Q149" s="432" t="s">
        <v>1893</v>
      </c>
      <c r="R149" s="432" t="s">
        <v>1894</v>
      </c>
      <c r="T149" s="430" t="s">
        <v>1895</v>
      </c>
      <c r="V149" s="430" t="s">
        <v>1895</v>
      </c>
      <c r="AD149" s="430">
        <v>20180701</v>
      </c>
      <c r="AE149" s="430">
        <v>20190630</v>
      </c>
      <c r="AG149" s="430" t="s">
        <v>1896</v>
      </c>
      <c r="AH149" s="430" t="s">
        <v>1896</v>
      </c>
      <c r="AI149" s="430" t="s">
        <v>1896</v>
      </c>
      <c r="AJ149" s="439">
        <v>6034</v>
      </c>
      <c r="AL149" s="433"/>
      <c r="AU149" s="430" t="s">
        <v>1896</v>
      </c>
      <c r="AV149" s="430" t="s">
        <v>1897</v>
      </c>
      <c r="BG149" s="435"/>
    </row>
    <row r="150" spans="1:59" ht="15" customHeight="1" x14ac:dyDescent="0.3">
      <c r="A150" s="430" t="s">
        <v>1883</v>
      </c>
      <c r="B150" s="430">
        <v>2019</v>
      </c>
      <c r="C150" s="16" t="s">
        <v>284</v>
      </c>
      <c r="D150" s="430" t="s">
        <v>1884</v>
      </c>
      <c r="E150" s="430" t="s">
        <v>1885</v>
      </c>
      <c r="F150" s="430"/>
      <c r="H150" s="432" t="s">
        <v>1886</v>
      </c>
      <c r="I150" s="432" t="s">
        <v>1887</v>
      </c>
      <c r="J150" s="432" t="s">
        <v>1888</v>
      </c>
      <c r="K150" s="430" t="s">
        <v>1889</v>
      </c>
      <c r="L150" s="430" t="s">
        <v>1889</v>
      </c>
      <c r="M150" s="430">
        <v>3110</v>
      </c>
      <c r="N150" s="430" t="s">
        <v>1890</v>
      </c>
      <c r="O150" s="430" t="s">
        <v>1891</v>
      </c>
      <c r="P150" s="430" t="s">
        <v>1892</v>
      </c>
      <c r="Q150" s="432" t="s">
        <v>1893</v>
      </c>
      <c r="R150" s="432" t="s">
        <v>1894</v>
      </c>
      <c r="T150" s="430" t="s">
        <v>1895</v>
      </c>
      <c r="V150" s="430" t="s">
        <v>1895</v>
      </c>
      <c r="AD150" s="430">
        <v>20180701</v>
      </c>
      <c r="AE150" s="430">
        <v>20190630</v>
      </c>
      <c r="AG150" s="430" t="s">
        <v>1896</v>
      </c>
      <c r="AH150" s="430" t="s">
        <v>1896</v>
      </c>
      <c r="AI150" s="430" t="s">
        <v>1896</v>
      </c>
      <c r="AJ150" s="439">
        <v>6034</v>
      </c>
      <c r="AL150" s="433"/>
      <c r="AU150" s="430" t="s">
        <v>1896</v>
      </c>
      <c r="AV150" s="430" t="s">
        <v>1897</v>
      </c>
      <c r="BG150" s="435"/>
    </row>
    <row r="151" spans="1:59" ht="15" customHeight="1" x14ac:dyDescent="0.3">
      <c r="A151" s="430" t="s">
        <v>1883</v>
      </c>
      <c r="B151" s="430">
        <v>2019</v>
      </c>
      <c r="C151" s="16" t="s">
        <v>285</v>
      </c>
      <c r="D151" s="430" t="s">
        <v>1884</v>
      </c>
      <c r="E151" s="430" t="s">
        <v>1885</v>
      </c>
      <c r="F151" s="430"/>
      <c r="H151" s="432" t="s">
        <v>1886</v>
      </c>
      <c r="I151" s="432" t="s">
        <v>1887</v>
      </c>
      <c r="J151" s="432" t="s">
        <v>1888</v>
      </c>
      <c r="K151" s="430" t="s">
        <v>1889</v>
      </c>
      <c r="L151" s="430" t="s">
        <v>1889</v>
      </c>
      <c r="M151" s="430">
        <v>3110</v>
      </c>
      <c r="N151" s="430" t="s">
        <v>1890</v>
      </c>
      <c r="O151" s="430" t="s">
        <v>1891</v>
      </c>
      <c r="P151" s="430" t="s">
        <v>1892</v>
      </c>
      <c r="Q151" s="432" t="s">
        <v>1893</v>
      </c>
      <c r="R151" s="432" t="s">
        <v>1894</v>
      </c>
      <c r="T151" s="430" t="s">
        <v>1895</v>
      </c>
      <c r="V151" s="430" t="s">
        <v>1895</v>
      </c>
      <c r="AD151" s="430">
        <v>20180701</v>
      </c>
      <c r="AE151" s="430">
        <v>20190630</v>
      </c>
      <c r="AG151" s="430" t="s">
        <v>1896</v>
      </c>
      <c r="AH151" s="430" t="s">
        <v>1896</v>
      </c>
      <c r="AI151" s="430" t="s">
        <v>1896</v>
      </c>
      <c r="AJ151" s="439">
        <v>6034</v>
      </c>
      <c r="AL151" s="433"/>
      <c r="AU151" s="430" t="s">
        <v>1896</v>
      </c>
      <c r="AV151" s="430" t="s">
        <v>1897</v>
      </c>
      <c r="BG151" s="435"/>
    </row>
    <row r="152" spans="1:59" ht="15" customHeight="1" x14ac:dyDescent="0.3">
      <c r="A152" s="430" t="s">
        <v>1883</v>
      </c>
      <c r="B152" s="430">
        <v>2019</v>
      </c>
      <c r="C152" s="16" t="s">
        <v>286</v>
      </c>
      <c r="D152" s="430" t="s">
        <v>1884</v>
      </c>
      <c r="E152" s="430" t="s">
        <v>1885</v>
      </c>
      <c r="F152" s="430"/>
      <c r="H152" s="432" t="s">
        <v>1886</v>
      </c>
      <c r="I152" s="432" t="s">
        <v>1887</v>
      </c>
      <c r="J152" s="432" t="s">
        <v>1888</v>
      </c>
      <c r="K152" s="430" t="s">
        <v>1889</v>
      </c>
      <c r="L152" s="430" t="s">
        <v>1889</v>
      </c>
      <c r="M152" s="430">
        <v>3110</v>
      </c>
      <c r="N152" s="430" t="s">
        <v>1890</v>
      </c>
      <c r="O152" s="430" t="s">
        <v>1891</v>
      </c>
      <c r="P152" s="430" t="s">
        <v>1892</v>
      </c>
      <c r="Q152" s="432" t="s">
        <v>1893</v>
      </c>
      <c r="R152" s="432" t="s">
        <v>1894</v>
      </c>
      <c r="T152" s="430" t="s">
        <v>1895</v>
      </c>
      <c r="V152" s="430" t="s">
        <v>1895</v>
      </c>
      <c r="AD152" s="430">
        <v>20180701</v>
      </c>
      <c r="AE152" s="430">
        <v>20190630</v>
      </c>
      <c r="AG152" s="430" t="s">
        <v>1896</v>
      </c>
      <c r="AH152" s="430" t="s">
        <v>1896</v>
      </c>
      <c r="AI152" s="430" t="s">
        <v>1896</v>
      </c>
      <c r="AJ152" s="439">
        <v>12068</v>
      </c>
      <c r="AL152" s="433"/>
      <c r="AU152" s="430" t="s">
        <v>1896</v>
      </c>
      <c r="AV152" s="430" t="s">
        <v>1897</v>
      </c>
      <c r="BG152" s="435"/>
    </row>
    <row r="153" spans="1:59" ht="15" customHeight="1" x14ac:dyDescent="0.3">
      <c r="A153" s="430" t="s">
        <v>1883</v>
      </c>
      <c r="B153" s="430">
        <v>2019</v>
      </c>
      <c r="C153" s="16" t="s">
        <v>288</v>
      </c>
      <c r="D153" s="430" t="s">
        <v>1884</v>
      </c>
      <c r="E153" s="430" t="s">
        <v>1885</v>
      </c>
      <c r="F153" s="430"/>
      <c r="H153" s="432" t="s">
        <v>1886</v>
      </c>
      <c r="I153" s="432" t="s">
        <v>1887</v>
      </c>
      <c r="J153" s="432" t="s">
        <v>1888</v>
      </c>
      <c r="K153" s="430" t="s">
        <v>1889</v>
      </c>
      <c r="L153" s="430" t="s">
        <v>1889</v>
      </c>
      <c r="M153" s="430">
        <v>3110</v>
      </c>
      <c r="N153" s="430" t="s">
        <v>1890</v>
      </c>
      <c r="O153" s="430" t="s">
        <v>1891</v>
      </c>
      <c r="P153" s="430" t="s">
        <v>1892</v>
      </c>
      <c r="Q153" s="432" t="s">
        <v>1893</v>
      </c>
      <c r="R153" s="432" t="s">
        <v>1894</v>
      </c>
      <c r="T153" s="430" t="s">
        <v>1895</v>
      </c>
      <c r="V153" s="430" t="s">
        <v>1895</v>
      </c>
      <c r="AD153" s="430">
        <v>20180701</v>
      </c>
      <c r="AE153" s="430">
        <v>20190630</v>
      </c>
      <c r="AG153" s="430" t="s">
        <v>1896</v>
      </c>
      <c r="AH153" s="430" t="s">
        <v>1896</v>
      </c>
      <c r="AI153" s="430" t="s">
        <v>1896</v>
      </c>
      <c r="AJ153" s="439">
        <v>6034</v>
      </c>
      <c r="AL153" s="433"/>
      <c r="AU153" s="430" t="s">
        <v>1896</v>
      </c>
      <c r="AV153" s="430" t="s">
        <v>1897</v>
      </c>
      <c r="BG153" s="435"/>
    </row>
    <row r="154" spans="1:59" ht="15" customHeight="1" x14ac:dyDescent="0.3">
      <c r="A154" s="430" t="s">
        <v>1883</v>
      </c>
      <c r="B154" s="430">
        <v>2019</v>
      </c>
      <c r="C154" s="16" t="s">
        <v>290</v>
      </c>
      <c r="D154" s="430" t="s">
        <v>1884</v>
      </c>
      <c r="E154" s="430" t="s">
        <v>1885</v>
      </c>
      <c r="F154" s="430"/>
      <c r="H154" s="432" t="s">
        <v>1886</v>
      </c>
      <c r="I154" s="432" t="s">
        <v>1887</v>
      </c>
      <c r="J154" s="432" t="s">
        <v>1888</v>
      </c>
      <c r="K154" s="430" t="s">
        <v>1889</v>
      </c>
      <c r="L154" s="430" t="s">
        <v>1889</v>
      </c>
      <c r="M154" s="430">
        <v>3110</v>
      </c>
      <c r="N154" s="430" t="s">
        <v>1890</v>
      </c>
      <c r="O154" s="430" t="s">
        <v>1891</v>
      </c>
      <c r="P154" s="430" t="s">
        <v>1892</v>
      </c>
      <c r="Q154" s="432" t="s">
        <v>1893</v>
      </c>
      <c r="R154" s="432" t="s">
        <v>1894</v>
      </c>
      <c r="T154" s="430" t="s">
        <v>1895</v>
      </c>
      <c r="V154" s="430" t="s">
        <v>1895</v>
      </c>
      <c r="AD154" s="430">
        <v>20180701</v>
      </c>
      <c r="AE154" s="430">
        <v>20190630</v>
      </c>
      <c r="AG154" s="430" t="s">
        <v>1896</v>
      </c>
      <c r="AH154" s="430" t="s">
        <v>1896</v>
      </c>
      <c r="AI154" s="430" t="s">
        <v>1896</v>
      </c>
      <c r="AJ154" s="439">
        <v>6034</v>
      </c>
      <c r="AL154" s="433"/>
      <c r="AU154" s="430" t="s">
        <v>1896</v>
      </c>
      <c r="AV154" s="430" t="s">
        <v>1897</v>
      </c>
      <c r="BG154" s="435"/>
    </row>
    <row r="155" spans="1:59" ht="15" customHeight="1" x14ac:dyDescent="0.3">
      <c r="A155" s="430" t="s">
        <v>1883</v>
      </c>
      <c r="B155" s="430">
        <v>2019</v>
      </c>
      <c r="C155" s="16" t="s">
        <v>292</v>
      </c>
      <c r="D155" s="430" t="s">
        <v>1884</v>
      </c>
      <c r="E155" s="430" t="s">
        <v>1885</v>
      </c>
      <c r="F155" s="430"/>
      <c r="H155" s="432" t="s">
        <v>1886</v>
      </c>
      <c r="I155" s="432" t="s">
        <v>1887</v>
      </c>
      <c r="J155" s="432" t="s">
        <v>1888</v>
      </c>
      <c r="K155" s="430" t="s">
        <v>1889</v>
      </c>
      <c r="L155" s="430" t="s">
        <v>1889</v>
      </c>
      <c r="M155" s="430">
        <v>3110</v>
      </c>
      <c r="N155" s="430" t="s">
        <v>1890</v>
      </c>
      <c r="O155" s="430" t="s">
        <v>1891</v>
      </c>
      <c r="P155" s="430" t="s">
        <v>1892</v>
      </c>
      <c r="Q155" s="432" t="s">
        <v>1893</v>
      </c>
      <c r="R155" s="432" t="s">
        <v>1894</v>
      </c>
      <c r="T155" s="430" t="s">
        <v>1895</v>
      </c>
      <c r="V155" s="430" t="s">
        <v>1895</v>
      </c>
      <c r="AD155" s="430">
        <v>20180701</v>
      </c>
      <c r="AE155" s="430">
        <v>20190630</v>
      </c>
      <c r="AG155" s="430" t="s">
        <v>1896</v>
      </c>
      <c r="AH155" s="430" t="s">
        <v>1896</v>
      </c>
      <c r="AI155" s="430" t="s">
        <v>1896</v>
      </c>
      <c r="AJ155" s="439">
        <v>6034</v>
      </c>
      <c r="AL155" s="433"/>
      <c r="AU155" s="430" t="s">
        <v>1896</v>
      </c>
      <c r="AV155" s="430" t="s">
        <v>1897</v>
      </c>
      <c r="BG155" s="435"/>
    </row>
    <row r="156" spans="1:59" ht="15" customHeight="1" x14ac:dyDescent="0.3">
      <c r="A156" s="430" t="s">
        <v>1883</v>
      </c>
      <c r="B156" s="430">
        <v>2019</v>
      </c>
      <c r="C156" s="16" t="s">
        <v>294</v>
      </c>
      <c r="D156" s="430" t="s">
        <v>1884</v>
      </c>
      <c r="E156" s="430" t="s">
        <v>1885</v>
      </c>
      <c r="F156" s="430"/>
      <c r="H156" s="432" t="s">
        <v>1886</v>
      </c>
      <c r="I156" s="432" t="s">
        <v>1887</v>
      </c>
      <c r="J156" s="432" t="s">
        <v>1888</v>
      </c>
      <c r="K156" s="430" t="s">
        <v>1889</v>
      </c>
      <c r="L156" s="430" t="s">
        <v>1889</v>
      </c>
      <c r="M156" s="430">
        <v>3110</v>
      </c>
      <c r="N156" s="430" t="s">
        <v>1890</v>
      </c>
      <c r="O156" s="430" t="s">
        <v>1891</v>
      </c>
      <c r="P156" s="430" t="s">
        <v>1892</v>
      </c>
      <c r="Q156" s="432" t="s">
        <v>1893</v>
      </c>
      <c r="R156" s="432" t="s">
        <v>1894</v>
      </c>
      <c r="T156" s="430" t="s">
        <v>1895</v>
      </c>
      <c r="V156" s="430" t="s">
        <v>1895</v>
      </c>
      <c r="AD156" s="430">
        <v>20180701</v>
      </c>
      <c r="AE156" s="430">
        <v>20190630</v>
      </c>
      <c r="AG156" s="430" t="s">
        <v>1896</v>
      </c>
      <c r="AH156" s="430" t="s">
        <v>1896</v>
      </c>
      <c r="AI156" s="430" t="s">
        <v>1896</v>
      </c>
      <c r="AJ156" s="439">
        <v>6034</v>
      </c>
      <c r="AL156" s="433"/>
      <c r="AU156" s="430" t="s">
        <v>1896</v>
      </c>
      <c r="AV156" s="430" t="s">
        <v>1897</v>
      </c>
      <c r="BG156" s="435"/>
    </row>
    <row r="157" spans="1:59" ht="15" customHeight="1" x14ac:dyDescent="0.3">
      <c r="A157" s="430" t="s">
        <v>1883</v>
      </c>
      <c r="B157" s="430">
        <v>2019</v>
      </c>
      <c r="C157" s="16" t="s">
        <v>296</v>
      </c>
      <c r="D157" s="430" t="s">
        <v>1884</v>
      </c>
      <c r="E157" s="430" t="s">
        <v>1885</v>
      </c>
      <c r="F157" s="430"/>
      <c r="H157" s="432" t="s">
        <v>1886</v>
      </c>
      <c r="I157" s="432" t="s">
        <v>1887</v>
      </c>
      <c r="J157" s="432" t="s">
        <v>1888</v>
      </c>
      <c r="K157" s="430" t="s">
        <v>1889</v>
      </c>
      <c r="L157" s="430" t="s">
        <v>1889</v>
      </c>
      <c r="M157" s="430">
        <v>3110</v>
      </c>
      <c r="N157" s="430" t="s">
        <v>1890</v>
      </c>
      <c r="O157" s="430" t="s">
        <v>1891</v>
      </c>
      <c r="P157" s="430" t="s">
        <v>1892</v>
      </c>
      <c r="Q157" s="432" t="s">
        <v>1893</v>
      </c>
      <c r="R157" s="432" t="s">
        <v>1894</v>
      </c>
      <c r="T157" s="430" t="s">
        <v>1895</v>
      </c>
      <c r="V157" s="430" t="s">
        <v>1895</v>
      </c>
      <c r="AD157" s="430">
        <v>20180701</v>
      </c>
      <c r="AE157" s="430">
        <v>20190630</v>
      </c>
      <c r="AG157" s="430" t="s">
        <v>1896</v>
      </c>
      <c r="AH157" s="430" t="s">
        <v>1896</v>
      </c>
      <c r="AI157" s="430" t="s">
        <v>1896</v>
      </c>
      <c r="AJ157" s="439">
        <v>6034</v>
      </c>
      <c r="AL157" s="433"/>
      <c r="AU157" s="430" t="s">
        <v>1896</v>
      </c>
      <c r="AV157" s="430" t="s">
        <v>1897</v>
      </c>
      <c r="BG157" s="435"/>
    </row>
    <row r="158" spans="1:59" ht="15" customHeight="1" x14ac:dyDescent="0.3">
      <c r="A158" s="430" t="s">
        <v>1883</v>
      </c>
      <c r="B158" s="430">
        <v>2019</v>
      </c>
      <c r="C158" s="16" t="s">
        <v>298</v>
      </c>
      <c r="D158" s="430" t="s">
        <v>1884</v>
      </c>
      <c r="E158" s="430" t="s">
        <v>1885</v>
      </c>
      <c r="F158" s="430"/>
      <c r="H158" s="432" t="s">
        <v>1886</v>
      </c>
      <c r="I158" s="432" t="s">
        <v>1887</v>
      </c>
      <c r="J158" s="432" t="s">
        <v>1888</v>
      </c>
      <c r="K158" s="430" t="s">
        <v>1889</v>
      </c>
      <c r="L158" s="430" t="s">
        <v>1889</v>
      </c>
      <c r="M158" s="430">
        <v>3110</v>
      </c>
      <c r="N158" s="430" t="s">
        <v>1890</v>
      </c>
      <c r="O158" s="430" t="s">
        <v>1891</v>
      </c>
      <c r="P158" s="430" t="s">
        <v>1892</v>
      </c>
      <c r="Q158" s="432" t="s">
        <v>1893</v>
      </c>
      <c r="R158" s="432" t="s">
        <v>1894</v>
      </c>
      <c r="T158" s="430" t="s">
        <v>1895</v>
      </c>
      <c r="V158" s="430" t="s">
        <v>1895</v>
      </c>
      <c r="AD158" s="430">
        <v>20180701</v>
      </c>
      <c r="AE158" s="430">
        <v>20190630</v>
      </c>
      <c r="AG158" s="430" t="s">
        <v>1896</v>
      </c>
      <c r="AH158" s="430" t="s">
        <v>1896</v>
      </c>
      <c r="AI158" s="430" t="s">
        <v>1896</v>
      </c>
      <c r="AJ158" s="439">
        <v>6034</v>
      </c>
      <c r="AL158" s="433"/>
      <c r="AU158" s="430" t="s">
        <v>1896</v>
      </c>
      <c r="AV158" s="430" t="s">
        <v>1897</v>
      </c>
      <c r="BG158" s="435"/>
    </row>
    <row r="159" spans="1:59" ht="15" customHeight="1" x14ac:dyDescent="0.3">
      <c r="A159" s="430" t="s">
        <v>1883</v>
      </c>
      <c r="B159" s="430">
        <v>2019</v>
      </c>
      <c r="C159" s="16" t="s">
        <v>300</v>
      </c>
      <c r="D159" s="430" t="s">
        <v>1884</v>
      </c>
      <c r="E159" s="430" t="s">
        <v>1885</v>
      </c>
      <c r="F159" s="430"/>
      <c r="H159" s="432" t="s">
        <v>1886</v>
      </c>
      <c r="I159" s="432" t="s">
        <v>1887</v>
      </c>
      <c r="J159" s="432" t="s">
        <v>1888</v>
      </c>
      <c r="K159" s="430" t="s">
        <v>1889</v>
      </c>
      <c r="L159" s="430" t="s">
        <v>1889</v>
      </c>
      <c r="M159" s="430">
        <v>3110</v>
      </c>
      <c r="N159" s="430" t="s">
        <v>1890</v>
      </c>
      <c r="O159" s="430" t="s">
        <v>1891</v>
      </c>
      <c r="P159" s="430" t="s">
        <v>1892</v>
      </c>
      <c r="Q159" s="432" t="s">
        <v>1893</v>
      </c>
      <c r="R159" s="432" t="s">
        <v>1894</v>
      </c>
      <c r="T159" s="430" t="s">
        <v>1895</v>
      </c>
      <c r="V159" s="430" t="s">
        <v>1895</v>
      </c>
      <c r="AD159" s="430">
        <v>20180701</v>
      </c>
      <c r="AE159" s="430">
        <v>20190630</v>
      </c>
      <c r="AG159" s="430" t="s">
        <v>1896</v>
      </c>
      <c r="AH159" s="430" t="s">
        <v>1896</v>
      </c>
      <c r="AI159" s="430" t="s">
        <v>1896</v>
      </c>
      <c r="AJ159" s="439">
        <v>6034</v>
      </c>
      <c r="AL159" s="433"/>
      <c r="AU159" s="430" t="s">
        <v>1896</v>
      </c>
      <c r="AV159" s="430" t="s">
        <v>1897</v>
      </c>
      <c r="BG159" s="435"/>
    </row>
    <row r="160" spans="1:59" ht="15" customHeight="1" x14ac:dyDescent="0.3">
      <c r="A160" s="430" t="s">
        <v>1883</v>
      </c>
      <c r="B160" s="430">
        <v>2019</v>
      </c>
      <c r="C160" s="16" t="s">
        <v>301</v>
      </c>
      <c r="D160" s="430" t="s">
        <v>1884</v>
      </c>
      <c r="E160" s="430" t="s">
        <v>1885</v>
      </c>
      <c r="F160" s="430"/>
      <c r="H160" s="432" t="s">
        <v>1886</v>
      </c>
      <c r="I160" s="432" t="s">
        <v>1887</v>
      </c>
      <c r="J160" s="432" t="s">
        <v>1888</v>
      </c>
      <c r="K160" s="430" t="s">
        <v>1889</v>
      </c>
      <c r="L160" s="430" t="s">
        <v>1889</v>
      </c>
      <c r="M160" s="430">
        <v>3110</v>
      </c>
      <c r="N160" s="430" t="s">
        <v>1890</v>
      </c>
      <c r="O160" s="430" t="s">
        <v>1891</v>
      </c>
      <c r="P160" s="430" t="s">
        <v>1892</v>
      </c>
      <c r="Q160" s="432" t="s">
        <v>1893</v>
      </c>
      <c r="R160" s="432" t="s">
        <v>1894</v>
      </c>
      <c r="T160" s="430" t="s">
        <v>1895</v>
      </c>
      <c r="V160" s="430" t="s">
        <v>1895</v>
      </c>
      <c r="AD160" s="430">
        <v>20180701</v>
      </c>
      <c r="AE160" s="430">
        <v>20190630</v>
      </c>
      <c r="AG160" s="430" t="s">
        <v>1896</v>
      </c>
      <c r="AH160" s="430" t="s">
        <v>1896</v>
      </c>
      <c r="AI160" s="430" t="s">
        <v>1896</v>
      </c>
      <c r="AJ160" s="439">
        <v>6034</v>
      </c>
      <c r="AL160" s="433"/>
      <c r="AU160" s="430" t="s">
        <v>1896</v>
      </c>
      <c r="AV160" s="430" t="s">
        <v>1897</v>
      </c>
      <c r="BG160" s="435"/>
    </row>
    <row r="161" spans="1:59" ht="15" customHeight="1" x14ac:dyDescent="0.3">
      <c r="A161" s="430" t="s">
        <v>1883</v>
      </c>
      <c r="B161" s="430">
        <v>2019</v>
      </c>
      <c r="C161" s="16" t="s">
        <v>302</v>
      </c>
      <c r="D161" s="430" t="s">
        <v>1884</v>
      </c>
      <c r="E161" s="430" t="s">
        <v>1885</v>
      </c>
      <c r="F161" s="430"/>
      <c r="H161" s="432" t="s">
        <v>1886</v>
      </c>
      <c r="I161" s="432" t="s">
        <v>1887</v>
      </c>
      <c r="J161" s="432" t="s">
        <v>1888</v>
      </c>
      <c r="K161" s="430" t="s">
        <v>1889</v>
      </c>
      <c r="L161" s="430" t="s">
        <v>1889</v>
      </c>
      <c r="M161" s="430">
        <v>3110</v>
      </c>
      <c r="N161" s="430" t="s">
        <v>1890</v>
      </c>
      <c r="O161" s="430" t="s">
        <v>1891</v>
      </c>
      <c r="P161" s="430" t="s">
        <v>1892</v>
      </c>
      <c r="Q161" s="432" t="s">
        <v>1893</v>
      </c>
      <c r="R161" s="432" t="s">
        <v>1894</v>
      </c>
      <c r="T161" s="430" t="s">
        <v>1895</v>
      </c>
      <c r="V161" s="430" t="s">
        <v>1895</v>
      </c>
      <c r="AD161" s="430">
        <v>20180701</v>
      </c>
      <c r="AE161" s="430">
        <v>20190630</v>
      </c>
      <c r="AG161" s="430" t="s">
        <v>1896</v>
      </c>
      <c r="AH161" s="430" t="s">
        <v>1896</v>
      </c>
      <c r="AI161" s="430" t="s">
        <v>1896</v>
      </c>
      <c r="AJ161" s="439">
        <v>6034</v>
      </c>
      <c r="AL161" s="433"/>
      <c r="AU161" s="430" t="s">
        <v>1896</v>
      </c>
      <c r="AV161" s="430" t="s">
        <v>1897</v>
      </c>
      <c r="BG161" s="435"/>
    </row>
    <row r="162" spans="1:59" ht="15" customHeight="1" x14ac:dyDescent="0.3">
      <c r="A162" s="430" t="s">
        <v>1883</v>
      </c>
      <c r="B162" s="430">
        <v>2019</v>
      </c>
      <c r="C162" s="16" t="s">
        <v>304</v>
      </c>
      <c r="D162" s="430" t="s">
        <v>1884</v>
      </c>
      <c r="E162" s="430" t="s">
        <v>1885</v>
      </c>
      <c r="F162" s="430"/>
      <c r="H162" s="432" t="s">
        <v>1886</v>
      </c>
      <c r="I162" s="432" t="s">
        <v>1887</v>
      </c>
      <c r="J162" s="432" t="s">
        <v>1888</v>
      </c>
      <c r="K162" s="430" t="s">
        <v>1889</v>
      </c>
      <c r="L162" s="430" t="s">
        <v>1889</v>
      </c>
      <c r="M162" s="430">
        <v>3110</v>
      </c>
      <c r="N162" s="430" t="s">
        <v>1890</v>
      </c>
      <c r="O162" s="430" t="s">
        <v>1891</v>
      </c>
      <c r="P162" s="430" t="s">
        <v>1892</v>
      </c>
      <c r="Q162" s="432" t="s">
        <v>1893</v>
      </c>
      <c r="R162" s="432" t="s">
        <v>1894</v>
      </c>
      <c r="T162" s="430" t="s">
        <v>1895</v>
      </c>
      <c r="V162" s="430" t="s">
        <v>1895</v>
      </c>
      <c r="AD162" s="430">
        <v>20180701</v>
      </c>
      <c r="AE162" s="430">
        <v>20190630</v>
      </c>
      <c r="AG162" s="430" t="s">
        <v>1896</v>
      </c>
      <c r="AH162" s="430" t="s">
        <v>1896</v>
      </c>
      <c r="AI162" s="430" t="s">
        <v>1896</v>
      </c>
      <c r="AJ162" s="439">
        <v>6034</v>
      </c>
      <c r="AL162" s="433"/>
      <c r="AU162" s="430" t="s">
        <v>1896</v>
      </c>
      <c r="AV162" s="430" t="s">
        <v>1897</v>
      </c>
      <c r="BG162" s="435"/>
    </row>
    <row r="163" spans="1:59" ht="15" customHeight="1" x14ac:dyDescent="0.3">
      <c r="A163" s="430" t="s">
        <v>1883</v>
      </c>
      <c r="B163" s="430">
        <v>2019</v>
      </c>
      <c r="C163" s="16" t="s">
        <v>305</v>
      </c>
      <c r="D163" s="430" t="s">
        <v>1884</v>
      </c>
      <c r="E163" s="430" t="s">
        <v>1885</v>
      </c>
      <c r="F163" s="430"/>
      <c r="H163" s="432" t="s">
        <v>1886</v>
      </c>
      <c r="I163" s="432" t="s">
        <v>1887</v>
      </c>
      <c r="J163" s="432" t="s">
        <v>1888</v>
      </c>
      <c r="K163" s="430" t="s">
        <v>1889</v>
      </c>
      <c r="L163" s="430" t="s">
        <v>1889</v>
      </c>
      <c r="M163" s="430">
        <v>3110</v>
      </c>
      <c r="N163" s="430" t="s">
        <v>1890</v>
      </c>
      <c r="O163" s="430" t="s">
        <v>1891</v>
      </c>
      <c r="P163" s="430" t="s">
        <v>1892</v>
      </c>
      <c r="Q163" s="432" t="s">
        <v>1893</v>
      </c>
      <c r="R163" s="432" t="s">
        <v>1894</v>
      </c>
      <c r="T163" s="430" t="s">
        <v>1895</v>
      </c>
      <c r="V163" s="430" t="s">
        <v>1895</v>
      </c>
      <c r="AD163" s="430">
        <v>20180701</v>
      </c>
      <c r="AE163" s="430">
        <v>20190630</v>
      </c>
      <c r="AG163" s="430" t="s">
        <v>1896</v>
      </c>
      <c r="AH163" s="430" t="s">
        <v>1896</v>
      </c>
      <c r="AI163" s="430" t="s">
        <v>1896</v>
      </c>
      <c r="AJ163" s="439">
        <v>6034</v>
      </c>
      <c r="AL163" s="433"/>
      <c r="AU163" s="430" t="s">
        <v>1896</v>
      </c>
      <c r="AV163" s="430" t="s">
        <v>1897</v>
      </c>
      <c r="BG163" s="435"/>
    </row>
    <row r="164" spans="1:59" ht="15" customHeight="1" x14ac:dyDescent="0.3">
      <c r="A164" s="430" t="s">
        <v>1883</v>
      </c>
      <c r="B164" s="430">
        <v>2019</v>
      </c>
      <c r="C164" s="16" t="s">
        <v>306</v>
      </c>
      <c r="D164" s="430" t="s">
        <v>1884</v>
      </c>
      <c r="E164" s="430" t="s">
        <v>1885</v>
      </c>
      <c r="F164" s="430"/>
      <c r="H164" s="432" t="s">
        <v>1886</v>
      </c>
      <c r="I164" s="432" t="s">
        <v>1887</v>
      </c>
      <c r="J164" s="432" t="s">
        <v>1888</v>
      </c>
      <c r="K164" s="430" t="s">
        <v>1889</v>
      </c>
      <c r="L164" s="430" t="s">
        <v>1889</v>
      </c>
      <c r="M164" s="430">
        <v>3110</v>
      </c>
      <c r="N164" s="430" t="s">
        <v>1890</v>
      </c>
      <c r="O164" s="430" t="s">
        <v>1891</v>
      </c>
      <c r="P164" s="430" t="s">
        <v>1892</v>
      </c>
      <c r="Q164" s="432" t="s">
        <v>1893</v>
      </c>
      <c r="R164" s="432" t="s">
        <v>1894</v>
      </c>
      <c r="T164" s="430" t="s">
        <v>1895</v>
      </c>
      <c r="V164" s="430" t="s">
        <v>1895</v>
      </c>
      <c r="AD164" s="430">
        <v>20180701</v>
      </c>
      <c r="AE164" s="430">
        <v>20190630</v>
      </c>
      <c r="AG164" s="430" t="s">
        <v>1896</v>
      </c>
      <c r="AH164" s="430" t="s">
        <v>1896</v>
      </c>
      <c r="AI164" s="430" t="s">
        <v>1896</v>
      </c>
      <c r="AJ164" s="439">
        <v>6034</v>
      </c>
      <c r="AL164" s="433"/>
      <c r="AU164" s="430" t="s">
        <v>1896</v>
      </c>
      <c r="AV164" s="430" t="s">
        <v>1897</v>
      </c>
      <c r="BG164" s="435"/>
    </row>
    <row r="165" spans="1:59" ht="15" customHeight="1" x14ac:dyDescent="0.3">
      <c r="A165" s="430" t="s">
        <v>1883</v>
      </c>
      <c r="B165" s="430">
        <v>2019</v>
      </c>
      <c r="C165" s="16" t="s">
        <v>307</v>
      </c>
      <c r="D165" s="430" t="s">
        <v>1884</v>
      </c>
      <c r="E165" s="430" t="s">
        <v>1885</v>
      </c>
      <c r="F165" s="430"/>
      <c r="H165" s="432" t="s">
        <v>1886</v>
      </c>
      <c r="I165" s="432" t="s">
        <v>1887</v>
      </c>
      <c r="J165" s="432" t="s">
        <v>1888</v>
      </c>
      <c r="K165" s="430" t="s">
        <v>1889</v>
      </c>
      <c r="L165" s="430" t="s">
        <v>1889</v>
      </c>
      <c r="M165" s="430">
        <v>3110</v>
      </c>
      <c r="N165" s="430" t="s">
        <v>1890</v>
      </c>
      <c r="O165" s="430" t="s">
        <v>1891</v>
      </c>
      <c r="P165" s="430" t="s">
        <v>1892</v>
      </c>
      <c r="Q165" s="432" t="s">
        <v>1893</v>
      </c>
      <c r="R165" s="432" t="s">
        <v>1894</v>
      </c>
      <c r="T165" s="430" t="s">
        <v>1895</v>
      </c>
      <c r="V165" s="430" t="s">
        <v>1895</v>
      </c>
      <c r="AD165" s="430">
        <v>20180701</v>
      </c>
      <c r="AE165" s="430">
        <v>20190630</v>
      </c>
      <c r="AG165" s="430" t="s">
        <v>1896</v>
      </c>
      <c r="AH165" s="430" t="s">
        <v>1896</v>
      </c>
      <c r="AI165" s="430" t="s">
        <v>1896</v>
      </c>
      <c r="AJ165" s="439">
        <v>6034</v>
      </c>
      <c r="AL165" s="433"/>
      <c r="AU165" s="430" t="s">
        <v>1896</v>
      </c>
      <c r="AV165" s="430" t="s">
        <v>1897</v>
      </c>
      <c r="BG165" s="435"/>
    </row>
    <row r="166" spans="1:59" ht="15" customHeight="1" x14ac:dyDescent="0.3">
      <c r="A166" s="430" t="s">
        <v>1883</v>
      </c>
      <c r="B166" s="430">
        <v>2019</v>
      </c>
      <c r="C166" s="16" t="s">
        <v>308</v>
      </c>
      <c r="D166" s="430" t="s">
        <v>1884</v>
      </c>
      <c r="E166" s="430" t="s">
        <v>1885</v>
      </c>
      <c r="F166" s="430"/>
      <c r="H166" s="432" t="s">
        <v>1886</v>
      </c>
      <c r="I166" s="432" t="s">
        <v>1887</v>
      </c>
      <c r="J166" s="432" t="s">
        <v>1888</v>
      </c>
      <c r="K166" s="430" t="s">
        <v>1889</v>
      </c>
      <c r="L166" s="430" t="s">
        <v>1889</v>
      </c>
      <c r="M166" s="430">
        <v>3110</v>
      </c>
      <c r="N166" s="430" t="s">
        <v>1890</v>
      </c>
      <c r="O166" s="430" t="s">
        <v>1891</v>
      </c>
      <c r="P166" s="430" t="s">
        <v>1892</v>
      </c>
      <c r="Q166" s="432" t="s">
        <v>1893</v>
      </c>
      <c r="R166" s="432" t="s">
        <v>1894</v>
      </c>
      <c r="T166" s="430" t="s">
        <v>1895</v>
      </c>
      <c r="V166" s="430" t="s">
        <v>1895</v>
      </c>
      <c r="AD166" s="430">
        <v>20180701</v>
      </c>
      <c r="AE166" s="430">
        <v>20190630</v>
      </c>
      <c r="AG166" s="430" t="s">
        <v>1896</v>
      </c>
      <c r="AH166" s="430" t="s">
        <v>1896</v>
      </c>
      <c r="AI166" s="430" t="s">
        <v>1896</v>
      </c>
      <c r="AJ166" s="439">
        <v>6034</v>
      </c>
      <c r="AL166" s="433"/>
      <c r="AU166" s="430" t="s">
        <v>1896</v>
      </c>
      <c r="AV166" s="430" t="s">
        <v>1897</v>
      </c>
      <c r="BG166" s="435"/>
    </row>
    <row r="167" spans="1:59" ht="15" customHeight="1" x14ac:dyDescent="0.3">
      <c r="A167" s="430" t="s">
        <v>1883</v>
      </c>
      <c r="B167" s="430">
        <v>2019</v>
      </c>
      <c r="C167" s="16" t="s">
        <v>309</v>
      </c>
      <c r="D167" s="430" t="s">
        <v>1884</v>
      </c>
      <c r="E167" s="430" t="s">
        <v>1885</v>
      </c>
      <c r="F167" s="430"/>
      <c r="H167" s="432" t="s">
        <v>1886</v>
      </c>
      <c r="I167" s="432" t="s">
        <v>1887</v>
      </c>
      <c r="J167" s="432" t="s">
        <v>1888</v>
      </c>
      <c r="K167" s="430" t="s">
        <v>1889</v>
      </c>
      <c r="L167" s="430" t="s">
        <v>1889</v>
      </c>
      <c r="M167" s="430">
        <v>3110</v>
      </c>
      <c r="N167" s="430" t="s">
        <v>1890</v>
      </c>
      <c r="O167" s="430" t="s">
        <v>1891</v>
      </c>
      <c r="P167" s="430" t="s">
        <v>1892</v>
      </c>
      <c r="Q167" s="432" t="s">
        <v>1893</v>
      </c>
      <c r="R167" s="432" t="s">
        <v>1894</v>
      </c>
      <c r="T167" s="430" t="s">
        <v>1895</v>
      </c>
      <c r="V167" s="430" t="s">
        <v>1895</v>
      </c>
      <c r="AD167" s="430">
        <v>20180701</v>
      </c>
      <c r="AE167" s="430">
        <v>20190630</v>
      </c>
      <c r="AG167" s="430" t="s">
        <v>1896</v>
      </c>
      <c r="AH167" s="430" t="s">
        <v>1896</v>
      </c>
      <c r="AI167" s="430" t="s">
        <v>1896</v>
      </c>
      <c r="AJ167" s="439">
        <v>6034</v>
      </c>
      <c r="AL167" s="433"/>
      <c r="AU167" s="430" t="s">
        <v>1896</v>
      </c>
      <c r="AV167" s="430" t="s">
        <v>1897</v>
      </c>
      <c r="BG167" s="435"/>
    </row>
    <row r="168" spans="1:59" ht="15" customHeight="1" x14ac:dyDescent="0.3">
      <c r="A168" s="430" t="s">
        <v>1883</v>
      </c>
      <c r="B168" s="430">
        <v>2019</v>
      </c>
      <c r="C168" s="16" t="s">
        <v>311</v>
      </c>
      <c r="D168" s="430" t="s">
        <v>1884</v>
      </c>
      <c r="E168" s="430" t="s">
        <v>1885</v>
      </c>
      <c r="F168" s="430"/>
      <c r="H168" s="432" t="s">
        <v>1886</v>
      </c>
      <c r="I168" s="432" t="s">
        <v>1887</v>
      </c>
      <c r="J168" s="432" t="s">
        <v>1888</v>
      </c>
      <c r="K168" s="430" t="s">
        <v>1889</v>
      </c>
      <c r="L168" s="430" t="s">
        <v>1889</v>
      </c>
      <c r="M168" s="430">
        <v>3110</v>
      </c>
      <c r="N168" s="430" t="s">
        <v>1890</v>
      </c>
      <c r="O168" s="430" t="s">
        <v>1891</v>
      </c>
      <c r="P168" s="430" t="s">
        <v>1892</v>
      </c>
      <c r="Q168" s="432" t="s">
        <v>1893</v>
      </c>
      <c r="R168" s="432" t="s">
        <v>1894</v>
      </c>
      <c r="T168" s="430" t="s">
        <v>1895</v>
      </c>
      <c r="V168" s="430" t="s">
        <v>1895</v>
      </c>
      <c r="AD168" s="430">
        <v>20180701</v>
      </c>
      <c r="AE168" s="430">
        <v>20190630</v>
      </c>
      <c r="AG168" s="430" t="s">
        <v>1896</v>
      </c>
      <c r="AH168" s="430" t="s">
        <v>1896</v>
      </c>
      <c r="AI168" s="430" t="s">
        <v>1896</v>
      </c>
      <c r="AJ168" s="439">
        <v>6034</v>
      </c>
      <c r="AL168" s="433"/>
      <c r="AU168" s="430" t="s">
        <v>1896</v>
      </c>
      <c r="AV168" s="430" t="s">
        <v>1897</v>
      </c>
      <c r="BG168" s="435"/>
    </row>
    <row r="169" spans="1:59" ht="15" customHeight="1" x14ac:dyDescent="0.3">
      <c r="A169" s="430" t="s">
        <v>1883</v>
      </c>
      <c r="B169" s="430">
        <v>2019</v>
      </c>
      <c r="C169" s="16" t="s">
        <v>313</v>
      </c>
      <c r="D169" s="430" t="s">
        <v>1884</v>
      </c>
      <c r="E169" s="430" t="s">
        <v>1885</v>
      </c>
      <c r="F169" s="430"/>
      <c r="H169" s="432" t="s">
        <v>1886</v>
      </c>
      <c r="I169" s="432" t="s">
        <v>1887</v>
      </c>
      <c r="J169" s="432" t="s">
        <v>1888</v>
      </c>
      <c r="K169" s="430" t="s">
        <v>1889</v>
      </c>
      <c r="L169" s="430" t="s">
        <v>1889</v>
      </c>
      <c r="M169" s="430">
        <v>3110</v>
      </c>
      <c r="N169" s="430" t="s">
        <v>1890</v>
      </c>
      <c r="O169" s="430" t="s">
        <v>1891</v>
      </c>
      <c r="P169" s="430" t="s">
        <v>1892</v>
      </c>
      <c r="Q169" s="432" t="s">
        <v>1893</v>
      </c>
      <c r="R169" s="432" t="s">
        <v>1894</v>
      </c>
      <c r="T169" s="430" t="s">
        <v>1895</v>
      </c>
      <c r="V169" s="430" t="s">
        <v>1895</v>
      </c>
      <c r="AD169" s="430">
        <v>20180701</v>
      </c>
      <c r="AE169" s="430">
        <v>20190630</v>
      </c>
      <c r="AG169" s="430" t="s">
        <v>1896</v>
      </c>
      <c r="AH169" s="430" t="s">
        <v>1896</v>
      </c>
      <c r="AI169" s="430" t="s">
        <v>1896</v>
      </c>
      <c r="AJ169" s="439">
        <v>6034</v>
      </c>
      <c r="AL169" s="433"/>
      <c r="AU169" s="430" t="s">
        <v>1896</v>
      </c>
      <c r="AV169" s="430" t="s">
        <v>1897</v>
      </c>
      <c r="BG169" s="435"/>
    </row>
    <row r="170" spans="1:59" ht="15" customHeight="1" x14ac:dyDescent="0.3">
      <c r="A170" s="430" t="s">
        <v>1883</v>
      </c>
      <c r="B170" s="430">
        <v>2019</v>
      </c>
      <c r="C170" s="16" t="s">
        <v>315</v>
      </c>
      <c r="D170" s="430" t="s">
        <v>1884</v>
      </c>
      <c r="E170" s="430" t="s">
        <v>1885</v>
      </c>
      <c r="F170" s="430"/>
      <c r="H170" s="432" t="s">
        <v>1886</v>
      </c>
      <c r="I170" s="432" t="s">
        <v>1887</v>
      </c>
      <c r="J170" s="432" t="s">
        <v>1888</v>
      </c>
      <c r="K170" s="430" t="s">
        <v>1889</v>
      </c>
      <c r="L170" s="430" t="s">
        <v>1889</v>
      </c>
      <c r="M170" s="430">
        <v>3110</v>
      </c>
      <c r="N170" s="430" t="s">
        <v>1890</v>
      </c>
      <c r="O170" s="430" t="s">
        <v>1891</v>
      </c>
      <c r="P170" s="430" t="s">
        <v>1892</v>
      </c>
      <c r="Q170" s="432" t="s">
        <v>1893</v>
      </c>
      <c r="R170" s="432" t="s">
        <v>1894</v>
      </c>
      <c r="T170" s="430" t="s">
        <v>1895</v>
      </c>
      <c r="V170" s="430" t="s">
        <v>1895</v>
      </c>
      <c r="AD170" s="430">
        <v>20180701</v>
      </c>
      <c r="AE170" s="430">
        <v>20190630</v>
      </c>
      <c r="AG170" s="430" t="s">
        <v>1896</v>
      </c>
      <c r="AH170" s="430" t="s">
        <v>1896</v>
      </c>
      <c r="AI170" s="430" t="s">
        <v>1896</v>
      </c>
      <c r="AJ170" s="439">
        <v>6034</v>
      </c>
      <c r="AL170" s="433"/>
      <c r="AU170" s="430" t="s">
        <v>1896</v>
      </c>
      <c r="AV170" s="430" t="s">
        <v>1897</v>
      </c>
      <c r="BG170" s="435"/>
    </row>
    <row r="171" spans="1:59" ht="15" customHeight="1" x14ac:dyDescent="0.3">
      <c r="A171" s="430" t="s">
        <v>1883</v>
      </c>
      <c r="B171" s="430">
        <v>2019</v>
      </c>
      <c r="C171" s="16" t="s">
        <v>317</v>
      </c>
      <c r="D171" s="430" t="s">
        <v>1884</v>
      </c>
      <c r="E171" s="430" t="s">
        <v>1885</v>
      </c>
      <c r="F171" s="430"/>
      <c r="H171" s="432" t="s">
        <v>1886</v>
      </c>
      <c r="I171" s="432" t="s">
        <v>1887</v>
      </c>
      <c r="J171" s="432" t="s">
        <v>1888</v>
      </c>
      <c r="K171" s="430" t="s">
        <v>1889</v>
      </c>
      <c r="L171" s="430" t="s">
        <v>1889</v>
      </c>
      <c r="M171" s="430">
        <v>3110</v>
      </c>
      <c r="N171" s="430" t="s">
        <v>1890</v>
      </c>
      <c r="O171" s="430" t="s">
        <v>1891</v>
      </c>
      <c r="P171" s="430" t="s">
        <v>1892</v>
      </c>
      <c r="Q171" s="432" t="s">
        <v>1893</v>
      </c>
      <c r="R171" s="432" t="s">
        <v>1894</v>
      </c>
      <c r="T171" s="430" t="s">
        <v>1895</v>
      </c>
      <c r="V171" s="430" t="s">
        <v>1895</v>
      </c>
      <c r="AD171" s="430">
        <v>20180701</v>
      </c>
      <c r="AE171" s="430">
        <v>20190630</v>
      </c>
      <c r="AG171" s="430" t="s">
        <v>1896</v>
      </c>
      <c r="AH171" s="430" t="s">
        <v>1896</v>
      </c>
      <c r="AI171" s="430" t="s">
        <v>1896</v>
      </c>
      <c r="AJ171" s="439">
        <v>6034</v>
      </c>
      <c r="AL171" s="433"/>
      <c r="AU171" s="430" t="s">
        <v>1896</v>
      </c>
      <c r="AV171" s="430" t="s">
        <v>1897</v>
      </c>
      <c r="BG171" s="435"/>
    </row>
    <row r="172" spans="1:59" ht="15" customHeight="1" x14ac:dyDescent="0.3">
      <c r="A172" s="430" t="s">
        <v>1883</v>
      </c>
      <c r="B172" s="430">
        <v>2019</v>
      </c>
      <c r="C172" s="16" t="s">
        <v>319</v>
      </c>
      <c r="D172" s="430" t="s">
        <v>1884</v>
      </c>
      <c r="E172" s="430" t="s">
        <v>1885</v>
      </c>
      <c r="F172" s="430"/>
      <c r="H172" s="432" t="s">
        <v>1886</v>
      </c>
      <c r="I172" s="432" t="s">
        <v>1887</v>
      </c>
      <c r="J172" s="432" t="s">
        <v>1888</v>
      </c>
      <c r="K172" s="430" t="s">
        <v>1889</v>
      </c>
      <c r="L172" s="430" t="s">
        <v>1889</v>
      </c>
      <c r="M172" s="430">
        <v>3110</v>
      </c>
      <c r="N172" s="430" t="s">
        <v>1890</v>
      </c>
      <c r="O172" s="430" t="s">
        <v>1891</v>
      </c>
      <c r="P172" s="430" t="s">
        <v>1892</v>
      </c>
      <c r="Q172" s="432" t="s">
        <v>1893</v>
      </c>
      <c r="R172" s="432" t="s">
        <v>1894</v>
      </c>
      <c r="T172" s="430" t="s">
        <v>1895</v>
      </c>
      <c r="V172" s="430" t="s">
        <v>1895</v>
      </c>
      <c r="AD172" s="430">
        <v>20180701</v>
      </c>
      <c r="AE172" s="430">
        <v>20190630</v>
      </c>
      <c r="AG172" s="430" t="s">
        <v>1896</v>
      </c>
      <c r="AH172" s="430" t="s">
        <v>1896</v>
      </c>
      <c r="AI172" s="430" t="s">
        <v>1896</v>
      </c>
      <c r="AJ172" s="439">
        <v>6034</v>
      </c>
      <c r="AL172" s="433"/>
      <c r="AU172" s="430" t="s">
        <v>1896</v>
      </c>
      <c r="AV172" s="430" t="s">
        <v>1897</v>
      </c>
      <c r="BG172" s="435"/>
    </row>
    <row r="173" spans="1:59" ht="15" customHeight="1" x14ac:dyDescent="0.3">
      <c r="A173" s="430" t="s">
        <v>1883</v>
      </c>
      <c r="B173" s="430">
        <v>2019</v>
      </c>
      <c r="C173" s="16" t="s">
        <v>321</v>
      </c>
      <c r="D173" s="430" t="s">
        <v>1884</v>
      </c>
      <c r="E173" s="430" t="s">
        <v>1885</v>
      </c>
      <c r="F173" s="430"/>
      <c r="H173" s="432" t="s">
        <v>1886</v>
      </c>
      <c r="I173" s="432" t="s">
        <v>1887</v>
      </c>
      <c r="J173" s="432" t="s">
        <v>1888</v>
      </c>
      <c r="K173" s="430" t="s">
        <v>1889</v>
      </c>
      <c r="L173" s="430" t="s">
        <v>1889</v>
      </c>
      <c r="M173" s="430">
        <v>3110</v>
      </c>
      <c r="N173" s="430" t="s">
        <v>1890</v>
      </c>
      <c r="O173" s="430" t="s">
        <v>1891</v>
      </c>
      <c r="P173" s="430" t="s">
        <v>1892</v>
      </c>
      <c r="Q173" s="432" t="s">
        <v>1893</v>
      </c>
      <c r="R173" s="432" t="s">
        <v>1894</v>
      </c>
      <c r="T173" s="430" t="s">
        <v>1895</v>
      </c>
      <c r="V173" s="430" t="s">
        <v>1895</v>
      </c>
      <c r="AD173" s="430">
        <v>20180701</v>
      </c>
      <c r="AE173" s="430">
        <v>20190630</v>
      </c>
      <c r="AG173" s="430" t="s">
        <v>1896</v>
      </c>
      <c r="AH173" s="430" t="s">
        <v>1896</v>
      </c>
      <c r="AI173" s="430" t="s">
        <v>1896</v>
      </c>
      <c r="AJ173" s="439">
        <v>6034</v>
      </c>
      <c r="AL173" s="433"/>
      <c r="AU173" s="430" t="s">
        <v>1896</v>
      </c>
      <c r="AV173" s="430" t="s">
        <v>1897</v>
      </c>
      <c r="BG173" s="435"/>
    </row>
    <row r="174" spans="1:59" ht="15" customHeight="1" x14ac:dyDescent="0.3">
      <c r="A174" s="430" t="s">
        <v>1883</v>
      </c>
      <c r="B174" s="430">
        <v>2019</v>
      </c>
      <c r="C174" s="16" t="s">
        <v>322</v>
      </c>
      <c r="D174" s="430" t="s">
        <v>1884</v>
      </c>
      <c r="E174" s="430" t="s">
        <v>1885</v>
      </c>
      <c r="F174" s="430"/>
      <c r="H174" s="432" t="s">
        <v>1886</v>
      </c>
      <c r="I174" s="432" t="s">
        <v>1887</v>
      </c>
      <c r="J174" s="432" t="s">
        <v>1888</v>
      </c>
      <c r="K174" s="430" t="s">
        <v>1889</v>
      </c>
      <c r="L174" s="430" t="s">
        <v>1889</v>
      </c>
      <c r="M174" s="430">
        <v>3110</v>
      </c>
      <c r="N174" s="430" t="s">
        <v>1890</v>
      </c>
      <c r="O174" s="430" t="s">
        <v>1891</v>
      </c>
      <c r="P174" s="430" t="s">
        <v>1892</v>
      </c>
      <c r="Q174" s="432" t="s">
        <v>1893</v>
      </c>
      <c r="R174" s="432" t="s">
        <v>1894</v>
      </c>
      <c r="T174" s="430" t="s">
        <v>1895</v>
      </c>
      <c r="V174" s="430" t="s">
        <v>1895</v>
      </c>
      <c r="AD174" s="430">
        <v>20180701</v>
      </c>
      <c r="AE174" s="430">
        <v>20190630</v>
      </c>
      <c r="AG174" s="430" t="s">
        <v>1896</v>
      </c>
      <c r="AH174" s="430" t="s">
        <v>1896</v>
      </c>
      <c r="AI174" s="430" t="s">
        <v>1896</v>
      </c>
      <c r="AJ174" s="439">
        <v>6034</v>
      </c>
      <c r="AL174" s="433"/>
      <c r="AU174" s="430" t="s">
        <v>1896</v>
      </c>
      <c r="AV174" s="430" t="s">
        <v>1897</v>
      </c>
      <c r="BG174" s="435"/>
    </row>
    <row r="175" spans="1:59" ht="15" customHeight="1" x14ac:dyDescent="0.3">
      <c r="A175" s="430" t="s">
        <v>1883</v>
      </c>
      <c r="B175" s="430">
        <v>2019</v>
      </c>
      <c r="C175" s="16" t="s">
        <v>324</v>
      </c>
      <c r="D175" s="430" t="s">
        <v>1884</v>
      </c>
      <c r="E175" s="430" t="s">
        <v>1885</v>
      </c>
      <c r="F175" s="430"/>
      <c r="H175" s="432" t="s">
        <v>1886</v>
      </c>
      <c r="I175" s="432" t="s">
        <v>1887</v>
      </c>
      <c r="J175" s="432" t="s">
        <v>1888</v>
      </c>
      <c r="K175" s="430" t="s">
        <v>1889</v>
      </c>
      <c r="L175" s="430" t="s">
        <v>1889</v>
      </c>
      <c r="M175" s="430">
        <v>3110</v>
      </c>
      <c r="N175" s="430" t="s">
        <v>1890</v>
      </c>
      <c r="O175" s="430" t="s">
        <v>1891</v>
      </c>
      <c r="P175" s="430" t="s">
        <v>1892</v>
      </c>
      <c r="Q175" s="432" t="s">
        <v>1893</v>
      </c>
      <c r="R175" s="432" t="s">
        <v>1894</v>
      </c>
      <c r="T175" s="430" t="s">
        <v>1895</v>
      </c>
      <c r="V175" s="430" t="s">
        <v>1895</v>
      </c>
      <c r="AD175" s="430">
        <v>20180701</v>
      </c>
      <c r="AE175" s="430">
        <v>20190630</v>
      </c>
      <c r="AG175" s="430" t="s">
        <v>1896</v>
      </c>
      <c r="AH175" s="430" t="s">
        <v>1896</v>
      </c>
      <c r="AI175" s="430" t="s">
        <v>1896</v>
      </c>
      <c r="AJ175" s="439">
        <v>6034</v>
      </c>
      <c r="AL175" s="433"/>
      <c r="AU175" s="430" t="s">
        <v>1896</v>
      </c>
      <c r="AV175" s="430" t="s">
        <v>1897</v>
      </c>
      <c r="BG175" s="435"/>
    </row>
    <row r="176" spans="1:59" ht="15" customHeight="1" x14ac:dyDescent="0.3">
      <c r="A176" s="430" t="s">
        <v>1883</v>
      </c>
      <c r="B176" s="430">
        <v>2019</v>
      </c>
      <c r="C176" s="16" t="s">
        <v>326</v>
      </c>
      <c r="D176" s="430" t="s">
        <v>1884</v>
      </c>
      <c r="E176" s="430" t="s">
        <v>1885</v>
      </c>
      <c r="F176" s="430"/>
      <c r="H176" s="432" t="s">
        <v>1886</v>
      </c>
      <c r="I176" s="432" t="s">
        <v>1887</v>
      </c>
      <c r="J176" s="432" t="s">
        <v>1888</v>
      </c>
      <c r="K176" s="430" t="s">
        <v>1889</v>
      </c>
      <c r="L176" s="430" t="s">
        <v>1889</v>
      </c>
      <c r="M176" s="430">
        <v>3110</v>
      </c>
      <c r="N176" s="430" t="s">
        <v>1890</v>
      </c>
      <c r="O176" s="430" t="s">
        <v>1891</v>
      </c>
      <c r="P176" s="430" t="s">
        <v>1892</v>
      </c>
      <c r="Q176" s="432" t="s">
        <v>1893</v>
      </c>
      <c r="R176" s="432" t="s">
        <v>1894</v>
      </c>
      <c r="T176" s="430" t="s">
        <v>1895</v>
      </c>
      <c r="V176" s="430" t="s">
        <v>1895</v>
      </c>
      <c r="AD176" s="430">
        <v>20180701</v>
      </c>
      <c r="AE176" s="430">
        <v>20190630</v>
      </c>
      <c r="AG176" s="430" t="s">
        <v>1896</v>
      </c>
      <c r="AH176" s="430" t="s">
        <v>1896</v>
      </c>
      <c r="AI176" s="430" t="s">
        <v>1896</v>
      </c>
      <c r="AJ176" s="439">
        <v>6034</v>
      </c>
      <c r="AL176" s="433"/>
      <c r="AU176" s="430" t="s">
        <v>1896</v>
      </c>
      <c r="AV176" s="430" t="s">
        <v>1897</v>
      </c>
      <c r="BG176" s="435"/>
    </row>
    <row r="177" spans="1:59" ht="15" customHeight="1" x14ac:dyDescent="0.3">
      <c r="A177" s="430" t="s">
        <v>1883</v>
      </c>
      <c r="B177" s="430">
        <v>2019</v>
      </c>
      <c r="C177" s="16" t="s">
        <v>327</v>
      </c>
      <c r="D177" s="430" t="s">
        <v>1884</v>
      </c>
      <c r="E177" s="430" t="s">
        <v>1885</v>
      </c>
      <c r="F177" s="430"/>
      <c r="H177" s="432" t="s">
        <v>1886</v>
      </c>
      <c r="I177" s="432" t="s">
        <v>1887</v>
      </c>
      <c r="J177" s="432" t="s">
        <v>1888</v>
      </c>
      <c r="K177" s="430" t="s">
        <v>1889</v>
      </c>
      <c r="L177" s="430" t="s">
        <v>1889</v>
      </c>
      <c r="M177" s="430">
        <v>3110</v>
      </c>
      <c r="N177" s="430" t="s">
        <v>1890</v>
      </c>
      <c r="O177" s="430" t="s">
        <v>1891</v>
      </c>
      <c r="P177" s="430" t="s">
        <v>1892</v>
      </c>
      <c r="Q177" s="432" t="s">
        <v>1893</v>
      </c>
      <c r="R177" s="432" t="s">
        <v>1894</v>
      </c>
      <c r="T177" s="430" t="s">
        <v>1895</v>
      </c>
      <c r="V177" s="430" t="s">
        <v>1895</v>
      </c>
      <c r="AD177" s="430">
        <v>20180701</v>
      </c>
      <c r="AE177" s="430">
        <v>20190630</v>
      </c>
      <c r="AG177" s="430" t="s">
        <v>1896</v>
      </c>
      <c r="AH177" s="430" t="s">
        <v>1896</v>
      </c>
      <c r="AI177" s="430" t="s">
        <v>1896</v>
      </c>
      <c r="AJ177" s="439">
        <v>6034</v>
      </c>
      <c r="AL177" s="433"/>
      <c r="AU177" s="430" t="s">
        <v>1896</v>
      </c>
      <c r="AV177" s="430" t="s">
        <v>1897</v>
      </c>
      <c r="BG177" s="435"/>
    </row>
    <row r="178" spans="1:59" ht="15" customHeight="1" x14ac:dyDescent="0.3">
      <c r="A178" s="430" t="s">
        <v>1883</v>
      </c>
      <c r="B178" s="430">
        <v>2019</v>
      </c>
      <c r="C178" s="16" t="s">
        <v>329</v>
      </c>
      <c r="D178" s="430" t="s">
        <v>1884</v>
      </c>
      <c r="E178" s="430" t="s">
        <v>1885</v>
      </c>
      <c r="F178" s="430"/>
      <c r="H178" s="432" t="s">
        <v>1886</v>
      </c>
      <c r="I178" s="432" t="s">
        <v>1887</v>
      </c>
      <c r="J178" s="432" t="s">
        <v>1888</v>
      </c>
      <c r="K178" s="430" t="s">
        <v>1889</v>
      </c>
      <c r="L178" s="430" t="s">
        <v>1889</v>
      </c>
      <c r="M178" s="430">
        <v>3110</v>
      </c>
      <c r="N178" s="430" t="s">
        <v>1890</v>
      </c>
      <c r="O178" s="430" t="s">
        <v>1891</v>
      </c>
      <c r="P178" s="430" t="s">
        <v>1892</v>
      </c>
      <c r="Q178" s="432" t="s">
        <v>1893</v>
      </c>
      <c r="R178" s="432" t="s">
        <v>1894</v>
      </c>
      <c r="T178" s="430" t="s">
        <v>1895</v>
      </c>
      <c r="V178" s="430" t="s">
        <v>1895</v>
      </c>
      <c r="AD178" s="430">
        <v>20180701</v>
      </c>
      <c r="AE178" s="430">
        <v>20190630</v>
      </c>
      <c r="AG178" s="430" t="s">
        <v>1896</v>
      </c>
      <c r="AH178" s="430" t="s">
        <v>1896</v>
      </c>
      <c r="AI178" s="430" t="s">
        <v>1896</v>
      </c>
      <c r="AJ178" s="439">
        <v>6034</v>
      </c>
      <c r="AL178" s="433"/>
      <c r="AU178" s="430" t="s">
        <v>1896</v>
      </c>
      <c r="AV178" s="430" t="s">
        <v>1897</v>
      </c>
      <c r="BG178" s="435"/>
    </row>
    <row r="179" spans="1:59" ht="15" customHeight="1" x14ac:dyDescent="0.3">
      <c r="A179" s="430" t="s">
        <v>1883</v>
      </c>
      <c r="B179" s="430">
        <v>2019</v>
      </c>
      <c r="C179" s="16" t="s">
        <v>330</v>
      </c>
      <c r="D179" s="430" t="s">
        <v>1884</v>
      </c>
      <c r="E179" s="430" t="s">
        <v>1885</v>
      </c>
      <c r="F179" s="430"/>
      <c r="H179" s="432" t="s">
        <v>1886</v>
      </c>
      <c r="I179" s="432" t="s">
        <v>1887</v>
      </c>
      <c r="J179" s="432" t="s">
        <v>1888</v>
      </c>
      <c r="K179" s="430" t="s">
        <v>1889</v>
      </c>
      <c r="L179" s="430" t="s">
        <v>1889</v>
      </c>
      <c r="M179" s="430">
        <v>3110</v>
      </c>
      <c r="N179" s="430" t="s">
        <v>1890</v>
      </c>
      <c r="O179" s="430" t="s">
        <v>1891</v>
      </c>
      <c r="P179" s="430" t="s">
        <v>1892</v>
      </c>
      <c r="Q179" s="432" t="s">
        <v>1893</v>
      </c>
      <c r="R179" s="432" t="s">
        <v>1894</v>
      </c>
      <c r="T179" s="430" t="s">
        <v>1895</v>
      </c>
      <c r="V179" s="430" t="s">
        <v>1895</v>
      </c>
      <c r="AD179" s="430">
        <v>20180701</v>
      </c>
      <c r="AE179" s="430">
        <v>20190630</v>
      </c>
      <c r="AG179" s="430" t="s">
        <v>1896</v>
      </c>
      <c r="AH179" s="430" t="s">
        <v>1896</v>
      </c>
      <c r="AI179" s="430" t="s">
        <v>1896</v>
      </c>
      <c r="AJ179" s="439">
        <v>6034</v>
      </c>
      <c r="AL179" s="433"/>
      <c r="AU179" s="430" t="s">
        <v>1896</v>
      </c>
      <c r="AV179" s="430" t="s">
        <v>1897</v>
      </c>
      <c r="BG179" s="435"/>
    </row>
    <row r="180" spans="1:59" ht="15" customHeight="1" x14ac:dyDescent="0.3">
      <c r="A180" s="430" t="s">
        <v>1883</v>
      </c>
      <c r="B180" s="430">
        <v>2019</v>
      </c>
      <c r="C180" s="16" t="s">
        <v>332</v>
      </c>
      <c r="D180" s="430" t="s">
        <v>1884</v>
      </c>
      <c r="E180" s="430" t="s">
        <v>1885</v>
      </c>
      <c r="F180" s="430"/>
      <c r="H180" s="432" t="s">
        <v>1886</v>
      </c>
      <c r="I180" s="432" t="s">
        <v>1887</v>
      </c>
      <c r="J180" s="432" t="s">
        <v>1888</v>
      </c>
      <c r="K180" s="430" t="s">
        <v>1889</v>
      </c>
      <c r="L180" s="430" t="s">
        <v>1889</v>
      </c>
      <c r="M180" s="430">
        <v>3110</v>
      </c>
      <c r="N180" s="430" t="s">
        <v>1890</v>
      </c>
      <c r="O180" s="430" t="s">
        <v>1891</v>
      </c>
      <c r="P180" s="430" t="s">
        <v>1892</v>
      </c>
      <c r="Q180" s="432" t="s">
        <v>1893</v>
      </c>
      <c r="R180" s="432" t="s">
        <v>1894</v>
      </c>
      <c r="T180" s="430" t="s">
        <v>1895</v>
      </c>
      <c r="V180" s="430" t="s">
        <v>1895</v>
      </c>
      <c r="AD180" s="430">
        <v>20180701</v>
      </c>
      <c r="AE180" s="430">
        <v>20190630</v>
      </c>
      <c r="AG180" s="430" t="s">
        <v>1896</v>
      </c>
      <c r="AH180" s="430" t="s">
        <v>1896</v>
      </c>
      <c r="AI180" s="430" t="s">
        <v>1896</v>
      </c>
      <c r="AJ180" s="439">
        <v>6034</v>
      </c>
      <c r="AL180" s="433"/>
      <c r="AU180" s="430" t="s">
        <v>1896</v>
      </c>
      <c r="AV180" s="430" t="s">
        <v>1897</v>
      </c>
      <c r="BG180" s="435"/>
    </row>
    <row r="181" spans="1:59" ht="15" customHeight="1" x14ac:dyDescent="0.3">
      <c r="A181" s="430" t="s">
        <v>1883</v>
      </c>
      <c r="B181" s="430">
        <v>2019</v>
      </c>
      <c r="C181" s="16" t="s">
        <v>334</v>
      </c>
      <c r="D181" s="430" t="s">
        <v>1884</v>
      </c>
      <c r="E181" s="430" t="s">
        <v>1885</v>
      </c>
      <c r="F181" s="430"/>
      <c r="H181" s="432" t="s">
        <v>1886</v>
      </c>
      <c r="I181" s="432" t="s">
        <v>1887</v>
      </c>
      <c r="J181" s="432" t="s">
        <v>1888</v>
      </c>
      <c r="K181" s="430" t="s">
        <v>1889</v>
      </c>
      <c r="L181" s="430" t="s">
        <v>1889</v>
      </c>
      <c r="M181" s="430">
        <v>3110</v>
      </c>
      <c r="N181" s="430" t="s">
        <v>1890</v>
      </c>
      <c r="O181" s="430" t="s">
        <v>1891</v>
      </c>
      <c r="P181" s="430" t="s">
        <v>1892</v>
      </c>
      <c r="Q181" s="432" t="s">
        <v>1893</v>
      </c>
      <c r="R181" s="432" t="s">
        <v>1894</v>
      </c>
      <c r="T181" s="430" t="s">
        <v>1895</v>
      </c>
      <c r="V181" s="430" t="s">
        <v>1895</v>
      </c>
      <c r="AD181" s="430">
        <v>20180701</v>
      </c>
      <c r="AE181" s="430">
        <v>20190630</v>
      </c>
      <c r="AG181" s="430" t="s">
        <v>1896</v>
      </c>
      <c r="AH181" s="430" t="s">
        <v>1896</v>
      </c>
      <c r="AI181" s="430" t="s">
        <v>1896</v>
      </c>
      <c r="AJ181" s="439">
        <v>6034</v>
      </c>
      <c r="AL181" s="433"/>
      <c r="AU181" s="430" t="s">
        <v>1896</v>
      </c>
      <c r="AV181" s="430" t="s">
        <v>1897</v>
      </c>
      <c r="BG181" s="435"/>
    </row>
    <row r="182" spans="1:59" ht="15" customHeight="1" x14ac:dyDescent="0.3">
      <c r="A182" s="430" t="s">
        <v>1883</v>
      </c>
      <c r="B182" s="430">
        <v>2019</v>
      </c>
      <c r="C182" s="16" t="s">
        <v>336</v>
      </c>
      <c r="D182" s="430" t="s">
        <v>1884</v>
      </c>
      <c r="E182" s="430" t="s">
        <v>1885</v>
      </c>
      <c r="F182" s="430"/>
      <c r="H182" s="432" t="s">
        <v>1886</v>
      </c>
      <c r="I182" s="432" t="s">
        <v>1887</v>
      </c>
      <c r="J182" s="432" t="s">
        <v>1888</v>
      </c>
      <c r="K182" s="430" t="s">
        <v>1889</v>
      </c>
      <c r="L182" s="430" t="s">
        <v>1889</v>
      </c>
      <c r="M182" s="430">
        <v>3110</v>
      </c>
      <c r="N182" s="430" t="s">
        <v>1890</v>
      </c>
      <c r="O182" s="430" t="s">
        <v>1891</v>
      </c>
      <c r="P182" s="430" t="s">
        <v>1892</v>
      </c>
      <c r="Q182" s="432" t="s">
        <v>1893</v>
      </c>
      <c r="R182" s="432" t="s">
        <v>1894</v>
      </c>
      <c r="T182" s="430" t="s">
        <v>1895</v>
      </c>
      <c r="V182" s="430" t="s">
        <v>1895</v>
      </c>
      <c r="AD182" s="430">
        <v>20180701</v>
      </c>
      <c r="AE182" s="430">
        <v>20190630</v>
      </c>
      <c r="AG182" s="430" t="s">
        <v>1896</v>
      </c>
      <c r="AH182" s="430" t="s">
        <v>1896</v>
      </c>
      <c r="AI182" s="430" t="s">
        <v>1896</v>
      </c>
      <c r="AJ182" s="439">
        <v>6034</v>
      </c>
      <c r="AL182" s="433"/>
      <c r="AU182" s="430" t="s">
        <v>1896</v>
      </c>
      <c r="AV182" s="430" t="s">
        <v>1897</v>
      </c>
      <c r="BA182" s="434"/>
      <c r="BB182" s="434"/>
      <c r="BC182" s="434"/>
      <c r="BD182" s="434"/>
      <c r="BE182" s="434"/>
      <c r="BF182" s="434"/>
      <c r="BG182" s="435"/>
    </row>
    <row r="183" spans="1:59" ht="15" customHeight="1" x14ac:dyDescent="0.3">
      <c r="A183" s="430" t="s">
        <v>1883</v>
      </c>
      <c r="B183" s="430">
        <v>2019</v>
      </c>
      <c r="C183" s="16" t="s">
        <v>338</v>
      </c>
      <c r="D183" s="430" t="s">
        <v>1884</v>
      </c>
      <c r="E183" s="430" t="s">
        <v>1885</v>
      </c>
      <c r="F183" s="430"/>
      <c r="H183" s="432" t="s">
        <v>1886</v>
      </c>
      <c r="I183" s="432" t="s">
        <v>1887</v>
      </c>
      <c r="J183" s="432" t="s">
        <v>1888</v>
      </c>
      <c r="K183" s="430" t="s">
        <v>1889</v>
      </c>
      <c r="L183" s="430" t="s">
        <v>1889</v>
      </c>
      <c r="M183" s="430">
        <v>3110</v>
      </c>
      <c r="N183" s="430" t="s">
        <v>1890</v>
      </c>
      <c r="O183" s="430" t="s">
        <v>1891</v>
      </c>
      <c r="P183" s="430" t="s">
        <v>1892</v>
      </c>
      <c r="Q183" s="432" t="s">
        <v>1893</v>
      </c>
      <c r="R183" s="432" t="s">
        <v>1894</v>
      </c>
      <c r="T183" s="430" t="s">
        <v>1895</v>
      </c>
      <c r="V183" s="430" t="s">
        <v>1895</v>
      </c>
      <c r="AD183" s="430">
        <v>20180701</v>
      </c>
      <c r="AE183" s="430">
        <v>20190630</v>
      </c>
      <c r="AG183" s="430" t="s">
        <v>1896</v>
      </c>
      <c r="AH183" s="430" t="s">
        <v>1896</v>
      </c>
      <c r="AI183" s="430" t="s">
        <v>1896</v>
      </c>
      <c r="AJ183" s="439">
        <v>6034</v>
      </c>
      <c r="AL183" s="433"/>
      <c r="AM183" s="434"/>
      <c r="AN183" s="434"/>
      <c r="AO183" s="434"/>
      <c r="AP183" s="434"/>
      <c r="AQ183" s="434"/>
      <c r="AR183" s="434"/>
      <c r="AS183" s="434"/>
      <c r="AT183" s="434"/>
      <c r="AU183" s="430" t="s">
        <v>1896</v>
      </c>
      <c r="AV183" s="430" t="s">
        <v>1897</v>
      </c>
      <c r="AW183" s="434"/>
      <c r="AX183" s="434"/>
      <c r="AY183" s="434"/>
      <c r="BA183" s="434"/>
      <c r="BB183" s="434"/>
      <c r="BC183" s="434"/>
      <c r="BD183" s="434"/>
      <c r="BE183" s="434"/>
      <c r="BF183" s="434"/>
      <c r="BG183" s="435"/>
    </row>
    <row r="184" spans="1:59" ht="15" customHeight="1" x14ac:dyDescent="0.3">
      <c r="A184" s="432" t="s">
        <v>1883</v>
      </c>
      <c r="B184" s="430">
        <v>2019</v>
      </c>
      <c r="C184" s="16" t="s">
        <v>339</v>
      </c>
      <c r="D184" s="432" t="s">
        <v>1884</v>
      </c>
      <c r="E184" s="432" t="s">
        <v>1885</v>
      </c>
      <c r="F184" s="432"/>
      <c r="G184" s="434"/>
      <c r="H184" s="432" t="s">
        <v>1886</v>
      </c>
      <c r="I184" s="432" t="s">
        <v>1887</v>
      </c>
      <c r="J184" s="432" t="s">
        <v>1888</v>
      </c>
      <c r="K184" s="432" t="s">
        <v>1889</v>
      </c>
      <c r="L184" s="432" t="s">
        <v>1889</v>
      </c>
      <c r="M184" s="432">
        <v>3110</v>
      </c>
      <c r="N184" s="432" t="s">
        <v>1890</v>
      </c>
      <c r="O184" s="432" t="s">
        <v>1891</v>
      </c>
      <c r="P184" s="432" t="s">
        <v>1892</v>
      </c>
      <c r="Q184" s="432" t="s">
        <v>1893</v>
      </c>
      <c r="R184" s="432" t="s">
        <v>1894</v>
      </c>
      <c r="S184" s="434"/>
      <c r="T184" s="432" t="s">
        <v>1895</v>
      </c>
      <c r="U184" s="434"/>
      <c r="V184" s="432" t="s">
        <v>1895</v>
      </c>
      <c r="W184" s="434"/>
      <c r="X184" s="434"/>
      <c r="Y184" s="434"/>
      <c r="Z184" s="434"/>
      <c r="AA184" s="434"/>
      <c r="AB184" s="434"/>
      <c r="AC184" s="434"/>
      <c r="AD184" s="430">
        <v>20180701</v>
      </c>
      <c r="AE184" s="430">
        <v>20190630</v>
      </c>
      <c r="AF184" s="434"/>
      <c r="AG184" s="432" t="s">
        <v>1896</v>
      </c>
      <c r="AH184" s="432" t="s">
        <v>1896</v>
      </c>
      <c r="AI184" s="432" t="s">
        <v>1896</v>
      </c>
      <c r="AJ184" s="439">
        <v>6034</v>
      </c>
      <c r="AL184" s="433"/>
      <c r="AM184" s="434"/>
      <c r="AN184" s="434"/>
      <c r="AO184" s="434"/>
      <c r="AP184" s="434"/>
      <c r="AQ184" s="434"/>
      <c r="AR184" s="434"/>
      <c r="AS184" s="434"/>
      <c r="AT184" s="434"/>
      <c r="AU184" s="432" t="s">
        <v>1896</v>
      </c>
      <c r="AV184" s="432" t="s">
        <v>1897</v>
      </c>
      <c r="AW184" s="434"/>
      <c r="AX184" s="434"/>
      <c r="AY184" s="434"/>
      <c r="BA184" s="434"/>
      <c r="BB184" s="434"/>
      <c r="BC184" s="434"/>
      <c r="BD184" s="434"/>
      <c r="BE184" s="434"/>
      <c r="BF184" s="434"/>
      <c r="BG184" s="435"/>
    </row>
    <row r="185" spans="1:59" ht="15" customHeight="1" x14ac:dyDescent="0.3">
      <c r="A185" s="430" t="s">
        <v>1883</v>
      </c>
      <c r="B185" s="430">
        <v>2019</v>
      </c>
      <c r="C185" s="16" t="s">
        <v>340</v>
      </c>
      <c r="D185" s="430" t="s">
        <v>1884</v>
      </c>
      <c r="E185" s="430" t="s">
        <v>1885</v>
      </c>
      <c r="F185" s="430"/>
      <c r="H185" s="432" t="s">
        <v>1886</v>
      </c>
      <c r="I185" s="432" t="s">
        <v>1887</v>
      </c>
      <c r="J185" s="432" t="s">
        <v>1888</v>
      </c>
      <c r="K185" s="430" t="s">
        <v>1889</v>
      </c>
      <c r="L185" s="430" t="s">
        <v>1889</v>
      </c>
      <c r="M185" s="430">
        <v>3110</v>
      </c>
      <c r="N185" s="430" t="s">
        <v>1890</v>
      </c>
      <c r="O185" s="430" t="s">
        <v>1891</v>
      </c>
      <c r="P185" s="430" t="s">
        <v>1892</v>
      </c>
      <c r="Q185" s="432" t="s">
        <v>1893</v>
      </c>
      <c r="R185" s="432" t="s">
        <v>1894</v>
      </c>
      <c r="T185" s="430" t="s">
        <v>1895</v>
      </c>
      <c r="V185" s="430" t="s">
        <v>1895</v>
      </c>
      <c r="AD185" s="430">
        <v>20180701</v>
      </c>
      <c r="AE185" s="430">
        <v>20190630</v>
      </c>
      <c r="AG185" s="430" t="s">
        <v>1896</v>
      </c>
      <c r="AH185" s="430" t="s">
        <v>1896</v>
      </c>
      <c r="AI185" s="430" t="s">
        <v>1896</v>
      </c>
      <c r="AJ185" s="439">
        <v>6034</v>
      </c>
      <c r="AL185" s="433"/>
      <c r="AU185" s="430" t="s">
        <v>1896</v>
      </c>
      <c r="AV185" s="430" t="s">
        <v>1897</v>
      </c>
      <c r="BG185" s="435"/>
    </row>
    <row r="186" spans="1:59" ht="15" customHeight="1" x14ac:dyDescent="0.3">
      <c r="A186" s="430" t="s">
        <v>1883</v>
      </c>
      <c r="B186" s="430">
        <v>2019</v>
      </c>
      <c r="C186" s="16" t="s">
        <v>341</v>
      </c>
      <c r="D186" s="430" t="s">
        <v>1884</v>
      </c>
      <c r="E186" s="430" t="s">
        <v>1885</v>
      </c>
      <c r="F186" s="430"/>
      <c r="H186" s="432" t="s">
        <v>1886</v>
      </c>
      <c r="I186" s="432" t="s">
        <v>1887</v>
      </c>
      <c r="J186" s="432" t="s">
        <v>1888</v>
      </c>
      <c r="K186" s="430" t="s">
        <v>1889</v>
      </c>
      <c r="L186" s="430" t="s">
        <v>1889</v>
      </c>
      <c r="M186" s="430">
        <v>3110</v>
      </c>
      <c r="N186" s="430" t="s">
        <v>1890</v>
      </c>
      <c r="O186" s="430" t="s">
        <v>1891</v>
      </c>
      <c r="P186" s="430" t="s">
        <v>1892</v>
      </c>
      <c r="Q186" s="432" t="s">
        <v>1893</v>
      </c>
      <c r="R186" s="432" t="s">
        <v>1894</v>
      </c>
      <c r="T186" s="430" t="s">
        <v>1895</v>
      </c>
      <c r="V186" s="430" t="s">
        <v>1895</v>
      </c>
      <c r="AD186" s="430">
        <v>20180701</v>
      </c>
      <c r="AE186" s="430">
        <v>20190630</v>
      </c>
      <c r="AG186" s="430" t="s">
        <v>1896</v>
      </c>
      <c r="AH186" s="430" t="s">
        <v>1896</v>
      </c>
      <c r="AI186" s="430" t="s">
        <v>1896</v>
      </c>
      <c r="AJ186" s="439">
        <v>6034</v>
      </c>
      <c r="AL186" s="433"/>
      <c r="AU186" s="430" t="s">
        <v>1896</v>
      </c>
      <c r="AV186" s="430" t="s">
        <v>1897</v>
      </c>
      <c r="BG186" s="435"/>
    </row>
    <row r="187" spans="1:59" ht="15" customHeight="1" x14ac:dyDescent="0.3">
      <c r="A187" s="430" t="s">
        <v>1883</v>
      </c>
      <c r="B187" s="430">
        <v>2019</v>
      </c>
      <c r="C187" s="16" t="s">
        <v>343</v>
      </c>
      <c r="D187" s="430" t="s">
        <v>1884</v>
      </c>
      <c r="E187" s="430" t="s">
        <v>1885</v>
      </c>
      <c r="F187" s="430"/>
      <c r="H187" s="432" t="s">
        <v>1886</v>
      </c>
      <c r="I187" s="432" t="s">
        <v>1887</v>
      </c>
      <c r="J187" s="432" t="s">
        <v>1888</v>
      </c>
      <c r="K187" s="430" t="s">
        <v>1889</v>
      </c>
      <c r="L187" s="430" t="s">
        <v>1889</v>
      </c>
      <c r="M187" s="430">
        <v>3110</v>
      </c>
      <c r="N187" s="430" t="s">
        <v>1890</v>
      </c>
      <c r="O187" s="430" t="s">
        <v>1891</v>
      </c>
      <c r="P187" s="430" t="s">
        <v>1892</v>
      </c>
      <c r="Q187" s="432" t="s">
        <v>1893</v>
      </c>
      <c r="R187" s="432" t="s">
        <v>1894</v>
      </c>
      <c r="T187" s="430" t="s">
        <v>1895</v>
      </c>
      <c r="V187" s="430" t="s">
        <v>1895</v>
      </c>
      <c r="AD187" s="430">
        <v>20180701</v>
      </c>
      <c r="AE187" s="430">
        <v>20190630</v>
      </c>
      <c r="AG187" s="430" t="s">
        <v>1896</v>
      </c>
      <c r="AH187" s="430" t="s">
        <v>1896</v>
      </c>
      <c r="AI187" s="430" t="s">
        <v>1896</v>
      </c>
      <c r="AJ187" s="439">
        <v>6034</v>
      </c>
      <c r="AL187" s="433"/>
      <c r="AU187" s="430" t="s">
        <v>1896</v>
      </c>
      <c r="AV187" s="430" t="s">
        <v>1897</v>
      </c>
      <c r="BG187" s="435"/>
    </row>
    <row r="188" spans="1:59" ht="15" customHeight="1" x14ac:dyDescent="0.3">
      <c r="A188" s="430" t="s">
        <v>1883</v>
      </c>
      <c r="B188" s="430">
        <v>2019</v>
      </c>
      <c r="C188" s="16" t="s">
        <v>344</v>
      </c>
      <c r="D188" s="430" t="s">
        <v>1884</v>
      </c>
      <c r="E188" s="430" t="s">
        <v>1885</v>
      </c>
      <c r="F188" s="430"/>
      <c r="H188" s="432" t="s">
        <v>1886</v>
      </c>
      <c r="I188" s="432" t="s">
        <v>1887</v>
      </c>
      <c r="J188" s="432" t="s">
        <v>1888</v>
      </c>
      <c r="K188" s="430" t="s">
        <v>1889</v>
      </c>
      <c r="L188" s="430" t="s">
        <v>1889</v>
      </c>
      <c r="M188" s="430">
        <v>3110</v>
      </c>
      <c r="N188" s="430" t="s">
        <v>1890</v>
      </c>
      <c r="O188" s="430" t="s">
        <v>1891</v>
      </c>
      <c r="P188" s="430" t="s">
        <v>1892</v>
      </c>
      <c r="Q188" s="432" t="s">
        <v>1893</v>
      </c>
      <c r="R188" s="432" t="s">
        <v>1894</v>
      </c>
      <c r="T188" s="430" t="s">
        <v>1895</v>
      </c>
      <c r="V188" s="430" t="s">
        <v>1895</v>
      </c>
      <c r="AD188" s="430">
        <v>20180701</v>
      </c>
      <c r="AE188" s="430">
        <v>20190630</v>
      </c>
      <c r="AG188" s="430" t="s">
        <v>1896</v>
      </c>
      <c r="AH188" s="430" t="s">
        <v>1896</v>
      </c>
      <c r="AI188" s="430" t="s">
        <v>1896</v>
      </c>
      <c r="AJ188" s="439">
        <v>6034</v>
      </c>
      <c r="AL188" s="433"/>
      <c r="AU188" s="430" t="s">
        <v>1896</v>
      </c>
      <c r="AV188" s="430" t="s">
        <v>1897</v>
      </c>
      <c r="BG188" s="435"/>
    </row>
    <row r="189" spans="1:59" ht="15" customHeight="1" x14ac:dyDescent="0.3">
      <c r="A189" s="430" t="s">
        <v>1883</v>
      </c>
      <c r="B189" s="430">
        <v>2019</v>
      </c>
      <c r="C189" s="16" t="s">
        <v>346</v>
      </c>
      <c r="D189" s="430" t="s">
        <v>1884</v>
      </c>
      <c r="E189" s="430" t="s">
        <v>1885</v>
      </c>
      <c r="F189" s="430"/>
      <c r="H189" s="432" t="s">
        <v>1886</v>
      </c>
      <c r="I189" s="432" t="s">
        <v>1887</v>
      </c>
      <c r="J189" s="432" t="s">
        <v>1888</v>
      </c>
      <c r="K189" s="430" t="s">
        <v>1889</v>
      </c>
      <c r="L189" s="430" t="s">
        <v>1889</v>
      </c>
      <c r="M189" s="430">
        <v>3110</v>
      </c>
      <c r="N189" s="430" t="s">
        <v>1890</v>
      </c>
      <c r="O189" s="430" t="s">
        <v>1891</v>
      </c>
      <c r="P189" s="430" t="s">
        <v>1892</v>
      </c>
      <c r="Q189" s="432" t="s">
        <v>1893</v>
      </c>
      <c r="R189" s="432" t="s">
        <v>1894</v>
      </c>
      <c r="T189" s="430" t="s">
        <v>1895</v>
      </c>
      <c r="V189" s="430" t="s">
        <v>1895</v>
      </c>
      <c r="AD189" s="430">
        <v>20180701</v>
      </c>
      <c r="AE189" s="430">
        <v>20190630</v>
      </c>
      <c r="AG189" s="430" t="s">
        <v>1896</v>
      </c>
      <c r="AH189" s="430" t="s">
        <v>1896</v>
      </c>
      <c r="AI189" s="430" t="s">
        <v>1896</v>
      </c>
      <c r="AJ189" s="439">
        <v>6034</v>
      </c>
      <c r="AL189" s="433"/>
      <c r="AU189" s="430" t="s">
        <v>1896</v>
      </c>
      <c r="AV189" s="430" t="s">
        <v>1897</v>
      </c>
      <c r="BG189" s="435"/>
    </row>
    <row r="190" spans="1:59" ht="15" customHeight="1" x14ac:dyDescent="0.3">
      <c r="A190" s="430" t="s">
        <v>1883</v>
      </c>
      <c r="B190" s="430">
        <v>2019</v>
      </c>
      <c r="C190" s="16" t="s">
        <v>348</v>
      </c>
      <c r="D190" s="430" t="s">
        <v>1884</v>
      </c>
      <c r="E190" s="430" t="s">
        <v>1885</v>
      </c>
      <c r="F190" s="430"/>
      <c r="H190" s="432" t="s">
        <v>1886</v>
      </c>
      <c r="I190" s="432" t="s">
        <v>1887</v>
      </c>
      <c r="J190" s="432" t="s">
        <v>1888</v>
      </c>
      <c r="K190" s="430" t="s">
        <v>1889</v>
      </c>
      <c r="L190" s="430" t="s">
        <v>1889</v>
      </c>
      <c r="M190" s="430">
        <v>3110</v>
      </c>
      <c r="N190" s="430" t="s">
        <v>1890</v>
      </c>
      <c r="O190" s="430" t="s">
        <v>1891</v>
      </c>
      <c r="P190" s="430" t="s">
        <v>1892</v>
      </c>
      <c r="Q190" s="432" t="s">
        <v>1893</v>
      </c>
      <c r="R190" s="432" t="s">
        <v>1894</v>
      </c>
      <c r="T190" s="430" t="s">
        <v>1895</v>
      </c>
      <c r="V190" s="430" t="s">
        <v>1895</v>
      </c>
      <c r="AD190" s="430">
        <v>20180701</v>
      </c>
      <c r="AE190" s="430">
        <v>20190630</v>
      </c>
      <c r="AG190" s="430" t="s">
        <v>1896</v>
      </c>
      <c r="AH190" s="430" t="s">
        <v>1896</v>
      </c>
      <c r="AI190" s="430" t="s">
        <v>1896</v>
      </c>
      <c r="AJ190" s="439">
        <v>6034</v>
      </c>
      <c r="AL190" s="433"/>
      <c r="AU190" s="430" t="s">
        <v>1896</v>
      </c>
      <c r="AV190" s="430" t="s">
        <v>1897</v>
      </c>
      <c r="BG190" s="435"/>
    </row>
    <row r="191" spans="1:59" ht="15" customHeight="1" x14ac:dyDescent="0.3">
      <c r="A191" s="430" t="s">
        <v>1883</v>
      </c>
      <c r="B191" s="430">
        <v>2019</v>
      </c>
      <c r="C191" s="16" t="s">
        <v>349</v>
      </c>
      <c r="D191" s="430" t="s">
        <v>1884</v>
      </c>
      <c r="E191" s="430" t="s">
        <v>1885</v>
      </c>
      <c r="F191" s="430"/>
      <c r="H191" s="432" t="s">
        <v>1886</v>
      </c>
      <c r="I191" s="432" t="s">
        <v>1887</v>
      </c>
      <c r="J191" s="432" t="s">
        <v>1888</v>
      </c>
      <c r="K191" s="430" t="s">
        <v>1889</v>
      </c>
      <c r="L191" s="430" t="s">
        <v>1889</v>
      </c>
      <c r="M191" s="430">
        <v>3110</v>
      </c>
      <c r="N191" s="430" t="s">
        <v>1890</v>
      </c>
      <c r="O191" s="430" t="s">
        <v>1891</v>
      </c>
      <c r="P191" s="430" t="s">
        <v>1892</v>
      </c>
      <c r="Q191" s="432" t="s">
        <v>1893</v>
      </c>
      <c r="R191" s="432" t="s">
        <v>1894</v>
      </c>
      <c r="T191" s="430" t="s">
        <v>1895</v>
      </c>
      <c r="V191" s="430" t="s">
        <v>1895</v>
      </c>
      <c r="AD191" s="430">
        <v>20180701</v>
      </c>
      <c r="AE191" s="430">
        <v>20190630</v>
      </c>
      <c r="AG191" s="430" t="s">
        <v>1896</v>
      </c>
      <c r="AH191" s="430" t="s">
        <v>1896</v>
      </c>
      <c r="AI191" s="430" t="s">
        <v>1896</v>
      </c>
      <c r="AJ191" s="439">
        <v>6034</v>
      </c>
      <c r="AL191" s="433"/>
      <c r="AU191" s="430" t="s">
        <v>1896</v>
      </c>
      <c r="AV191" s="430" t="s">
        <v>1897</v>
      </c>
      <c r="BG191" s="435"/>
    </row>
    <row r="192" spans="1:59" ht="15" customHeight="1" x14ac:dyDescent="0.3">
      <c r="A192" s="430" t="s">
        <v>1883</v>
      </c>
      <c r="B192" s="430">
        <v>2019</v>
      </c>
      <c r="C192" s="16" t="s">
        <v>350</v>
      </c>
      <c r="D192" s="430" t="s">
        <v>1884</v>
      </c>
      <c r="E192" s="430" t="s">
        <v>1885</v>
      </c>
      <c r="F192" s="430"/>
      <c r="H192" s="432" t="s">
        <v>1886</v>
      </c>
      <c r="I192" s="432" t="s">
        <v>1887</v>
      </c>
      <c r="J192" s="432" t="s">
        <v>1888</v>
      </c>
      <c r="K192" s="430" t="s">
        <v>1889</v>
      </c>
      <c r="L192" s="430" t="s">
        <v>1889</v>
      </c>
      <c r="M192" s="430">
        <v>3110</v>
      </c>
      <c r="N192" s="430" t="s">
        <v>1890</v>
      </c>
      <c r="O192" s="430" t="s">
        <v>1891</v>
      </c>
      <c r="P192" s="430" t="s">
        <v>1892</v>
      </c>
      <c r="Q192" s="432" t="s">
        <v>1893</v>
      </c>
      <c r="R192" s="432" t="s">
        <v>1894</v>
      </c>
      <c r="T192" s="430" t="s">
        <v>1895</v>
      </c>
      <c r="V192" s="430" t="s">
        <v>1895</v>
      </c>
      <c r="AD192" s="430">
        <v>20180701</v>
      </c>
      <c r="AE192" s="430">
        <v>20190630</v>
      </c>
      <c r="AG192" s="430" t="s">
        <v>1896</v>
      </c>
      <c r="AH192" s="430" t="s">
        <v>1896</v>
      </c>
      <c r="AI192" s="430" t="s">
        <v>1896</v>
      </c>
      <c r="AJ192" s="439">
        <v>6034</v>
      </c>
      <c r="AL192" s="433"/>
      <c r="AU192" s="430" t="s">
        <v>1896</v>
      </c>
      <c r="AV192" s="430" t="s">
        <v>1897</v>
      </c>
      <c r="BG192" s="435"/>
    </row>
    <row r="193" spans="1:59" ht="15" customHeight="1" x14ac:dyDescent="0.3">
      <c r="A193" s="430" t="s">
        <v>1883</v>
      </c>
      <c r="B193" s="430">
        <v>2019</v>
      </c>
      <c r="C193" s="16" t="s">
        <v>351</v>
      </c>
      <c r="D193" s="430" t="s">
        <v>1884</v>
      </c>
      <c r="E193" s="430" t="s">
        <v>1885</v>
      </c>
      <c r="F193" s="430"/>
      <c r="H193" s="432" t="s">
        <v>1886</v>
      </c>
      <c r="I193" s="432" t="s">
        <v>1887</v>
      </c>
      <c r="J193" s="432" t="s">
        <v>1888</v>
      </c>
      <c r="K193" s="430" t="s">
        <v>1889</v>
      </c>
      <c r="L193" s="430" t="s">
        <v>1889</v>
      </c>
      <c r="M193" s="430">
        <v>3110</v>
      </c>
      <c r="N193" s="430" t="s">
        <v>1890</v>
      </c>
      <c r="O193" s="430" t="s">
        <v>1891</v>
      </c>
      <c r="P193" s="430" t="s">
        <v>1892</v>
      </c>
      <c r="Q193" s="432" t="s">
        <v>1893</v>
      </c>
      <c r="R193" s="432" t="s">
        <v>1894</v>
      </c>
      <c r="T193" s="430" t="s">
        <v>1895</v>
      </c>
      <c r="V193" s="430" t="s">
        <v>1895</v>
      </c>
      <c r="AD193" s="430">
        <v>20180701</v>
      </c>
      <c r="AE193" s="430">
        <v>20190630</v>
      </c>
      <c r="AG193" s="430" t="s">
        <v>1896</v>
      </c>
      <c r="AH193" s="430" t="s">
        <v>1896</v>
      </c>
      <c r="AI193" s="430" t="s">
        <v>1896</v>
      </c>
      <c r="AJ193" s="439">
        <v>6034</v>
      </c>
      <c r="AL193" s="433"/>
      <c r="AU193" s="430" t="s">
        <v>1896</v>
      </c>
      <c r="AV193" s="430" t="s">
        <v>1897</v>
      </c>
      <c r="BG193" s="435"/>
    </row>
    <row r="194" spans="1:59" ht="15" customHeight="1" x14ac:dyDescent="0.3">
      <c r="A194" s="430" t="s">
        <v>1883</v>
      </c>
      <c r="B194" s="430">
        <v>2019</v>
      </c>
      <c r="C194" s="16" t="s">
        <v>352</v>
      </c>
      <c r="D194" s="430" t="s">
        <v>1884</v>
      </c>
      <c r="E194" s="430" t="s">
        <v>1885</v>
      </c>
      <c r="F194" s="430"/>
      <c r="H194" s="432" t="s">
        <v>1886</v>
      </c>
      <c r="I194" s="432" t="s">
        <v>1887</v>
      </c>
      <c r="J194" s="432" t="s">
        <v>1888</v>
      </c>
      <c r="K194" s="430" t="s">
        <v>1889</v>
      </c>
      <c r="L194" s="430" t="s">
        <v>1889</v>
      </c>
      <c r="M194" s="430">
        <v>3110</v>
      </c>
      <c r="N194" s="430" t="s">
        <v>1890</v>
      </c>
      <c r="O194" s="430" t="s">
        <v>1891</v>
      </c>
      <c r="P194" s="430" t="s">
        <v>1892</v>
      </c>
      <c r="Q194" s="432" t="s">
        <v>1893</v>
      </c>
      <c r="R194" s="432" t="s">
        <v>1894</v>
      </c>
      <c r="T194" s="430" t="s">
        <v>1895</v>
      </c>
      <c r="V194" s="430" t="s">
        <v>1895</v>
      </c>
      <c r="AD194" s="430">
        <v>20180701</v>
      </c>
      <c r="AE194" s="430">
        <v>20190630</v>
      </c>
      <c r="AG194" s="430" t="s">
        <v>1896</v>
      </c>
      <c r="AH194" s="430" t="s">
        <v>1896</v>
      </c>
      <c r="AI194" s="430" t="s">
        <v>1896</v>
      </c>
      <c r="AJ194" s="439">
        <v>6034</v>
      </c>
      <c r="AL194" s="433"/>
      <c r="AU194" s="430" t="s">
        <v>1896</v>
      </c>
      <c r="AV194" s="430" t="s">
        <v>1897</v>
      </c>
      <c r="BG194" s="435"/>
    </row>
    <row r="195" spans="1:59" ht="15" customHeight="1" x14ac:dyDescent="0.3">
      <c r="A195" s="430" t="s">
        <v>1883</v>
      </c>
      <c r="B195" s="430">
        <v>2019</v>
      </c>
      <c r="C195" s="16" t="s">
        <v>354</v>
      </c>
      <c r="D195" s="430" t="s">
        <v>1884</v>
      </c>
      <c r="E195" s="430" t="s">
        <v>1885</v>
      </c>
      <c r="F195" s="430"/>
      <c r="H195" s="432" t="s">
        <v>1886</v>
      </c>
      <c r="I195" s="432" t="s">
        <v>1887</v>
      </c>
      <c r="J195" s="432" t="s">
        <v>1888</v>
      </c>
      <c r="K195" s="430" t="s">
        <v>1889</v>
      </c>
      <c r="L195" s="430" t="s">
        <v>1889</v>
      </c>
      <c r="M195" s="430">
        <v>3110</v>
      </c>
      <c r="N195" s="430" t="s">
        <v>1890</v>
      </c>
      <c r="O195" s="430" t="s">
        <v>1891</v>
      </c>
      <c r="P195" s="430" t="s">
        <v>1892</v>
      </c>
      <c r="Q195" s="432" t="s">
        <v>1893</v>
      </c>
      <c r="R195" s="432" t="s">
        <v>1894</v>
      </c>
      <c r="T195" s="430" t="s">
        <v>1895</v>
      </c>
      <c r="V195" s="430" t="s">
        <v>1895</v>
      </c>
      <c r="AD195" s="430">
        <v>20180701</v>
      </c>
      <c r="AE195" s="430">
        <v>20190630</v>
      </c>
      <c r="AG195" s="430" t="s">
        <v>1896</v>
      </c>
      <c r="AH195" s="430" t="s">
        <v>1896</v>
      </c>
      <c r="AI195" s="430" t="s">
        <v>1896</v>
      </c>
      <c r="AJ195" s="439">
        <v>6034</v>
      </c>
      <c r="AL195" s="433"/>
      <c r="AU195" s="430" t="s">
        <v>1896</v>
      </c>
      <c r="AV195" s="430" t="s">
        <v>1897</v>
      </c>
      <c r="BG195" s="435"/>
    </row>
    <row r="196" spans="1:59" ht="15" customHeight="1" x14ac:dyDescent="0.3">
      <c r="A196" s="430" t="s">
        <v>1883</v>
      </c>
      <c r="B196" s="430">
        <v>2019</v>
      </c>
      <c r="C196" s="16" t="s">
        <v>356</v>
      </c>
      <c r="D196" s="430" t="s">
        <v>1884</v>
      </c>
      <c r="E196" s="430" t="s">
        <v>1885</v>
      </c>
      <c r="F196" s="430"/>
      <c r="H196" s="432" t="s">
        <v>1886</v>
      </c>
      <c r="I196" s="432" t="s">
        <v>1887</v>
      </c>
      <c r="J196" s="432" t="s">
        <v>1888</v>
      </c>
      <c r="K196" s="430" t="s">
        <v>1889</v>
      </c>
      <c r="L196" s="430" t="s">
        <v>1889</v>
      </c>
      <c r="M196" s="430">
        <v>3110</v>
      </c>
      <c r="N196" s="430" t="s">
        <v>1890</v>
      </c>
      <c r="O196" s="430" t="s">
        <v>1891</v>
      </c>
      <c r="P196" s="430" t="s">
        <v>1892</v>
      </c>
      <c r="Q196" s="432" t="s">
        <v>1893</v>
      </c>
      <c r="R196" s="432" t="s">
        <v>1894</v>
      </c>
      <c r="T196" s="430" t="s">
        <v>1895</v>
      </c>
      <c r="V196" s="430" t="s">
        <v>1895</v>
      </c>
      <c r="AD196" s="430">
        <v>20180701</v>
      </c>
      <c r="AE196" s="430">
        <v>20190630</v>
      </c>
      <c r="AG196" s="430" t="s">
        <v>1896</v>
      </c>
      <c r="AH196" s="430" t="s">
        <v>1896</v>
      </c>
      <c r="AI196" s="430" t="s">
        <v>1896</v>
      </c>
      <c r="AJ196" s="439">
        <v>6034</v>
      </c>
      <c r="AL196" s="433"/>
      <c r="AU196" s="430" t="s">
        <v>1896</v>
      </c>
      <c r="AV196" s="430" t="s">
        <v>1897</v>
      </c>
      <c r="BG196" s="435"/>
    </row>
    <row r="197" spans="1:59" ht="15" customHeight="1" x14ac:dyDescent="0.3">
      <c r="A197" s="430" t="s">
        <v>1883</v>
      </c>
      <c r="B197" s="430">
        <v>2019</v>
      </c>
      <c r="C197" s="16" t="s">
        <v>357</v>
      </c>
      <c r="D197" s="430" t="s">
        <v>1884</v>
      </c>
      <c r="E197" s="430" t="s">
        <v>1885</v>
      </c>
      <c r="F197" s="430"/>
      <c r="H197" s="432" t="s">
        <v>1886</v>
      </c>
      <c r="I197" s="432" t="s">
        <v>1887</v>
      </c>
      <c r="J197" s="432" t="s">
        <v>1888</v>
      </c>
      <c r="K197" s="430" t="s">
        <v>1889</v>
      </c>
      <c r="L197" s="430" t="s">
        <v>1889</v>
      </c>
      <c r="M197" s="430">
        <v>3110</v>
      </c>
      <c r="N197" s="430" t="s">
        <v>1890</v>
      </c>
      <c r="O197" s="430" t="s">
        <v>1891</v>
      </c>
      <c r="P197" s="430" t="s">
        <v>1892</v>
      </c>
      <c r="Q197" s="432" t="s">
        <v>1893</v>
      </c>
      <c r="R197" s="432" t="s">
        <v>1894</v>
      </c>
      <c r="T197" s="430" t="s">
        <v>1895</v>
      </c>
      <c r="V197" s="430" t="s">
        <v>1895</v>
      </c>
      <c r="AD197" s="430">
        <v>20180701</v>
      </c>
      <c r="AE197" s="430">
        <v>20190630</v>
      </c>
      <c r="AG197" s="430" t="s">
        <v>1896</v>
      </c>
      <c r="AH197" s="430" t="s">
        <v>1896</v>
      </c>
      <c r="AI197" s="430" t="s">
        <v>1896</v>
      </c>
      <c r="AJ197" s="439">
        <v>9654</v>
      </c>
      <c r="AL197" s="433"/>
      <c r="AU197" s="430" t="s">
        <v>1896</v>
      </c>
      <c r="AV197" s="430" t="s">
        <v>1897</v>
      </c>
      <c r="BG197" s="435"/>
    </row>
    <row r="198" spans="1:59" ht="15" customHeight="1" x14ac:dyDescent="0.3">
      <c r="A198" s="430" t="s">
        <v>1883</v>
      </c>
      <c r="B198" s="430">
        <v>2019</v>
      </c>
      <c r="C198" s="16" t="s">
        <v>359</v>
      </c>
      <c r="D198" s="430" t="s">
        <v>1884</v>
      </c>
      <c r="E198" s="430" t="s">
        <v>1885</v>
      </c>
      <c r="F198" s="430"/>
      <c r="H198" s="432" t="s">
        <v>1886</v>
      </c>
      <c r="I198" s="432" t="s">
        <v>1887</v>
      </c>
      <c r="J198" s="432" t="s">
        <v>1888</v>
      </c>
      <c r="K198" s="430" t="s">
        <v>1889</v>
      </c>
      <c r="L198" s="430" t="s">
        <v>1889</v>
      </c>
      <c r="M198" s="430">
        <v>3110</v>
      </c>
      <c r="N198" s="430" t="s">
        <v>1890</v>
      </c>
      <c r="O198" s="430" t="s">
        <v>1891</v>
      </c>
      <c r="P198" s="430" t="s">
        <v>1892</v>
      </c>
      <c r="Q198" s="432" t="s">
        <v>1893</v>
      </c>
      <c r="R198" s="432" t="s">
        <v>1894</v>
      </c>
      <c r="T198" s="430" t="s">
        <v>1895</v>
      </c>
      <c r="V198" s="430" t="s">
        <v>1895</v>
      </c>
      <c r="AD198" s="430">
        <v>20180701</v>
      </c>
      <c r="AE198" s="430">
        <v>20190630</v>
      </c>
      <c r="AG198" s="430" t="s">
        <v>1896</v>
      </c>
      <c r="AH198" s="430" t="s">
        <v>1896</v>
      </c>
      <c r="AI198" s="430" t="s">
        <v>1896</v>
      </c>
      <c r="AJ198" s="439">
        <v>6034</v>
      </c>
      <c r="AL198" s="433"/>
      <c r="AU198" s="430" t="s">
        <v>1896</v>
      </c>
      <c r="AV198" s="430" t="s">
        <v>1897</v>
      </c>
      <c r="BG198" s="435"/>
    </row>
    <row r="199" spans="1:59" ht="15" customHeight="1" x14ac:dyDescent="0.3">
      <c r="A199" s="430" t="s">
        <v>1883</v>
      </c>
      <c r="B199" s="430">
        <v>2019</v>
      </c>
      <c r="C199" s="16" t="s">
        <v>361</v>
      </c>
      <c r="D199" s="430" t="s">
        <v>1884</v>
      </c>
      <c r="E199" s="430" t="s">
        <v>1885</v>
      </c>
      <c r="F199" s="430"/>
      <c r="H199" s="432" t="s">
        <v>1886</v>
      </c>
      <c r="I199" s="432" t="s">
        <v>1887</v>
      </c>
      <c r="J199" s="432" t="s">
        <v>1888</v>
      </c>
      <c r="K199" s="430" t="s">
        <v>1889</v>
      </c>
      <c r="L199" s="430" t="s">
        <v>1889</v>
      </c>
      <c r="M199" s="430">
        <v>3110</v>
      </c>
      <c r="N199" s="430" t="s">
        <v>1890</v>
      </c>
      <c r="O199" s="430" t="s">
        <v>1891</v>
      </c>
      <c r="P199" s="430" t="s">
        <v>1892</v>
      </c>
      <c r="Q199" s="432" t="s">
        <v>1893</v>
      </c>
      <c r="R199" s="432" t="s">
        <v>1894</v>
      </c>
      <c r="T199" s="430" t="s">
        <v>1895</v>
      </c>
      <c r="V199" s="430" t="s">
        <v>1895</v>
      </c>
      <c r="AD199" s="430">
        <v>20180701</v>
      </c>
      <c r="AE199" s="430">
        <v>20190630</v>
      </c>
      <c r="AG199" s="430" t="s">
        <v>1896</v>
      </c>
      <c r="AH199" s="430" t="s">
        <v>1896</v>
      </c>
      <c r="AI199" s="430" t="s">
        <v>1896</v>
      </c>
      <c r="AJ199" s="439">
        <v>6034</v>
      </c>
      <c r="AL199" s="433"/>
      <c r="AU199" s="430" t="s">
        <v>1896</v>
      </c>
      <c r="AV199" s="430" t="s">
        <v>1897</v>
      </c>
      <c r="BG199" s="435"/>
    </row>
    <row r="200" spans="1:59" ht="15" customHeight="1" x14ac:dyDescent="0.3">
      <c r="A200" s="430" t="s">
        <v>1883</v>
      </c>
      <c r="B200" s="430">
        <v>2019</v>
      </c>
      <c r="C200" s="16" t="s">
        <v>363</v>
      </c>
      <c r="D200" s="430" t="s">
        <v>1884</v>
      </c>
      <c r="E200" s="430" t="s">
        <v>1885</v>
      </c>
      <c r="F200" s="430"/>
      <c r="H200" s="432" t="s">
        <v>1886</v>
      </c>
      <c r="I200" s="432" t="s">
        <v>1887</v>
      </c>
      <c r="J200" s="432" t="s">
        <v>1888</v>
      </c>
      <c r="K200" s="430" t="s">
        <v>1889</v>
      </c>
      <c r="L200" s="430" t="s">
        <v>1889</v>
      </c>
      <c r="M200" s="430">
        <v>3110</v>
      </c>
      <c r="N200" s="430" t="s">
        <v>1890</v>
      </c>
      <c r="O200" s="430" t="s">
        <v>1891</v>
      </c>
      <c r="P200" s="430" t="s">
        <v>1892</v>
      </c>
      <c r="Q200" s="432" t="s">
        <v>1893</v>
      </c>
      <c r="R200" s="432" t="s">
        <v>1894</v>
      </c>
      <c r="T200" s="430" t="s">
        <v>1895</v>
      </c>
      <c r="V200" s="430" t="s">
        <v>1895</v>
      </c>
      <c r="AD200" s="430">
        <v>20180701</v>
      </c>
      <c r="AE200" s="430">
        <v>20190630</v>
      </c>
      <c r="AG200" s="430" t="s">
        <v>1896</v>
      </c>
      <c r="AH200" s="430" t="s">
        <v>1896</v>
      </c>
      <c r="AI200" s="430" t="s">
        <v>1896</v>
      </c>
      <c r="AJ200" s="439">
        <v>6034</v>
      </c>
      <c r="AL200" s="433"/>
      <c r="AU200" s="430" t="s">
        <v>1896</v>
      </c>
      <c r="AV200" s="430" t="s">
        <v>1897</v>
      </c>
      <c r="BG200" s="435"/>
    </row>
    <row r="201" spans="1:59" ht="15" customHeight="1" x14ac:dyDescent="0.3">
      <c r="A201" s="430" t="s">
        <v>1883</v>
      </c>
      <c r="B201" s="430">
        <v>2019</v>
      </c>
      <c r="C201" s="16" t="s">
        <v>365</v>
      </c>
      <c r="D201" s="430" t="s">
        <v>1884</v>
      </c>
      <c r="E201" s="430" t="s">
        <v>1885</v>
      </c>
      <c r="F201" s="430"/>
      <c r="H201" s="432" t="s">
        <v>1886</v>
      </c>
      <c r="I201" s="432" t="s">
        <v>1887</v>
      </c>
      <c r="J201" s="432" t="s">
        <v>1888</v>
      </c>
      <c r="K201" s="430" t="s">
        <v>1889</v>
      </c>
      <c r="L201" s="430" t="s">
        <v>1889</v>
      </c>
      <c r="M201" s="430">
        <v>3110</v>
      </c>
      <c r="N201" s="430" t="s">
        <v>1890</v>
      </c>
      <c r="O201" s="430" t="s">
        <v>1891</v>
      </c>
      <c r="P201" s="430" t="s">
        <v>1892</v>
      </c>
      <c r="Q201" s="432" t="s">
        <v>1893</v>
      </c>
      <c r="R201" s="432" t="s">
        <v>1894</v>
      </c>
      <c r="T201" s="430" t="s">
        <v>1895</v>
      </c>
      <c r="V201" s="430" t="s">
        <v>1895</v>
      </c>
      <c r="AD201" s="430">
        <v>20180701</v>
      </c>
      <c r="AE201" s="430">
        <v>20190630</v>
      </c>
      <c r="AG201" s="430" t="s">
        <v>1896</v>
      </c>
      <c r="AH201" s="430" t="s">
        <v>1896</v>
      </c>
      <c r="AI201" s="430" t="s">
        <v>1896</v>
      </c>
      <c r="AJ201" s="439">
        <v>6034</v>
      </c>
      <c r="AL201" s="433"/>
      <c r="AU201" s="430" t="s">
        <v>1896</v>
      </c>
      <c r="AV201" s="430" t="s">
        <v>1897</v>
      </c>
      <c r="BG201" s="435"/>
    </row>
    <row r="202" spans="1:59" ht="15" customHeight="1" x14ac:dyDescent="0.3">
      <c r="A202" s="430" t="s">
        <v>1883</v>
      </c>
      <c r="B202" s="430">
        <v>2019</v>
      </c>
      <c r="C202" s="16" t="s">
        <v>366</v>
      </c>
      <c r="D202" s="430" t="s">
        <v>1884</v>
      </c>
      <c r="E202" s="430" t="s">
        <v>1885</v>
      </c>
      <c r="F202" s="430"/>
      <c r="H202" s="432" t="s">
        <v>1886</v>
      </c>
      <c r="I202" s="432" t="s">
        <v>1887</v>
      </c>
      <c r="J202" s="432" t="s">
        <v>1888</v>
      </c>
      <c r="K202" s="430" t="s">
        <v>1889</v>
      </c>
      <c r="L202" s="430" t="s">
        <v>1889</v>
      </c>
      <c r="M202" s="430">
        <v>3110</v>
      </c>
      <c r="N202" s="430" t="s">
        <v>1890</v>
      </c>
      <c r="O202" s="430" t="s">
        <v>1891</v>
      </c>
      <c r="P202" s="430" t="s">
        <v>1892</v>
      </c>
      <c r="Q202" s="432" t="s">
        <v>1893</v>
      </c>
      <c r="R202" s="432" t="s">
        <v>1894</v>
      </c>
      <c r="T202" s="430" t="s">
        <v>1895</v>
      </c>
      <c r="V202" s="430" t="s">
        <v>1895</v>
      </c>
      <c r="AD202" s="430">
        <v>20180701</v>
      </c>
      <c r="AE202" s="430">
        <v>20190630</v>
      </c>
      <c r="AG202" s="430" t="s">
        <v>1896</v>
      </c>
      <c r="AH202" s="430" t="s">
        <v>1896</v>
      </c>
      <c r="AI202" s="430" t="s">
        <v>1896</v>
      </c>
      <c r="AJ202" s="439">
        <v>6034</v>
      </c>
      <c r="AL202" s="433"/>
      <c r="AU202" s="430" t="s">
        <v>1896</v>
      </c>
      <c r="AV202" s="430" t="s">
        <v>1897</v>
      </c>
      <c r="BG202" s="435"/>
    </row>
    <row r="203" spans="1:59" ht="15" customHeight="1" x14ac:dyDescent="0.3">
      <c r="A203" s="430" t="s">
        <v>1883</v>
      </c>
      <c r="B203" s="430">
        <v>2019</v>
      </c>
      <c r="C203" s="16" t="s">
        <v>367</v>
      </c>
      <c r="D203" s="430" t="s">
        <v>1884</v>
      </c>
      <c r="E203" s="430" t="s">
        <v>1885</v>
      </c>
      <c r="F203" s="430"/>
      <c r="H203" s="432" t="s">
        <v>1886</v>
      </c>
      <c r="I203" s="432" t="s">
        <v>1887</v>
      </c>
      <c r="J203" s="432" t="s">
        <v>1888</v>
      </c>
      <c r="K203" s="430" t="s">
        <v>1889</v>
      </c>
      <c r="L203" s="430" t="s">
        <v>1889</v>
      </c>
      <c r="M203" s="430">
        <v>3110</v>
      </c>
      <c r="N203" s="430" t="s">
        <v>1890</v>
      </c>
      <c r="O203" s="430" t="s">
        <v>1891</v>
      </c>
      <c r="P203" s="430" t="s">
        <v>1892</v>
      </c>
      <c r="Q203" s="432" t="s">
        <v>1893</v>
      </c>
      <c r="R203" s="432" t="s">
        <v>1894</v>
      </c>
      <c r="T203" s="430" t="s">
        <v>1895</v>
      </c>
      <c r="V203" s="430" t="s">
        <v>1895</v>
      </c>
      <c r="AD203" s="430">
        <v>20180701</v>
      </c>
      <c r="AE203" s="430">
        <v>20190630</v>
      </c>
      <c r="AG203" s="430" t="s">
        <v>1896</v>
      </c>
      <c r="AH203" s="430" t="s">
        <v>1896</v>
      </c>
      <c r="AI203" s="430" t="s">
        <v>1896</v>
      </c>
      <c r="AJ203" s="439">
        <v>6034</v>
      </c>
      <c r="AL203" s="433"/>
      <c r="AU203" s="430" t="s">
        <v>1896</v>
      </c>
      <c r="AV203" s="430" t="s">
        <v>1897</v>
      </c>
      <c r="BG203" s="435"/>
    </row>
    <row r="204" spans="1:59" ht="15" customHeight="1" x14ac:dyDescent="0.3">
      <c r="A204" s="430" t="s">
        <v>1883</v>
      </c>
      <c r="B204" s="430">
        <v>2019</v>
      </c>
      <c r="C204" s="16" t="s">
        <v>369</v>
      </c>
      <c r="D204" s="430" t="s">
        <v>1884</v>
      </c>
      <c r="E204" s="430" t="s">
        <v>1885</v>
      </c>
      <c r="F204" s="430"/>
      <c r="H204" s="432" t="s">
        <v>1886</v>
      </c>
      <c r="I204" s="432" t="s">
        <v>1887</v>
      </c>
      <c r="J204" s="432" t="s">
        <v>1888</v>
      </c>
      <c r="K204" s="430" t="s">
        <v>1889</v>
      </c>
      <c r="L204" s="430" t="s">
        <v>1889</v>
      </c>
      <c r="M204" s="430">
        <v>3110</v>
      </c>
      <c r="N204" s="430" t="s">
        <v>1890</v>
      </c>
      <c r="O204" s="430" t="s">
        <v>1891</v>
      </c>
      <c r="P204" s="430" t="s">
        <v>1892</v>
      </c>
      <c r="Q204" s="432" t="s">
        <v>1893</v>
      </c>
      <c r="R204" s="432" t="s">
        <v>1894</v>
      </c>
      <c r="T204" s="430" t="s">
        <v>1895</v>
      </c>
      <c r="V204" s="430" t="s">
        <v>1895</v>
      </c>
      <c r="AD204" s="430">
        <v>20180701</v>
      </c>
      <c r="AE204" s="430">
        <v>20190630</v>
      </c>
      <c r="AG204" s="430" t="s">
        <v>1896</v>
      </c>
      <c r="AH204" s="430" t="s">
        <v>1896</v>
      </c>
      <c r="AI204" s="430" t="s">
        <v>1896</v>
      </c>
      <c r="AJ204" s="439">
        <v>6034</v>
      </c>
      <c r="AL204" s="433"/>
      <c r="AU204" s="430" t="s">
        <v>1896</v>
      </c>
      <c r="AV204" s="430" t="s">
        <v>1897</v>
      </c>
      <c r="BG204" s="435"/>
    </row>
    <row r="205" spans="1:59" ht="15" customHeight="1" x14ac:dyDescent="0.3">
      <c r="A205" s="430" t="s">
        <v>1883</v>
      </c>
      <c r="B205" s="430">
        <v>2019</v>
      </c>
      <c r="C205" s="16" t="s">
        <v>370</v>
      </c>
      <c r="D205" s="430" t="s">
        <v>1884</v>
      </c>
      <c r="E205" s="430" t="s">
        <v>1885</v>
      </c>
      <c r="F205" s="430"/>
      <c r="H205" s="432" t="s">
        <v>1886</v>
      </c>
      <c r="I205" s="432" t="s">
        <v>1887</v>
      </c>
      <c r="J205" s="432" t="s">
        <v>1888</v>
      </c>
      <c r="K205" s="430" t="s">
        <v>1889</v>
      </c>
      <c r="L205" s="430" t="s">
        <v>1889</v>
      </c>
      <c r="M205" s="430">
        <v>3110</v>
      </c>
      <c r="N205" s="430" t="s">
        <v>1890</v>
      </c>
      <c r="O205" s="430" t="s">
        <v>1891</v>
      </c>
      <c r="P205" s="430" t="s">
        <v>1892</v>
      </c>
      <c r="Q205" s="432" t="s">
        <v>1893</v>
      </c>
      <c r="R205" s="432" t="s">
        <v>1894</v>
      </c>
      <c r="T205" s="430" t="s">
        <v>1895</v>
      </c>
      <c r="V205" s="430" t="s">
        <v>1895</v>
      </c>
      <c r="AD205" s="430">
        <v>20180701</v>
      </c>
      <c r="AE205" s="430">
        <v>20190630</v>
      </c>
      <c r="AG205" s="430" t="s">
        <v>1896</v>
      </c>
      <c r="AH205" s="430" t="s">
        <v>1896</v>
      </c>
      <c r="AI205" s="430" t="s">
        <v>1896</v>
      </c>
      <c r="AJ205" s="439">
        <v>6034</v>
      </c>
      <c r="AL205" s="433"/>
      <c r="AU205" s="430" t="s">
        <v>1896</v>
      </c>
      <c r="AV205" s="430" t="s">
        <v>1897</v>
      </c>
      <c r="BG205" s="435"/>
    </row>
    <row r="206" spans="1:59" ht="15" customHeight="1" x14ac:dyDescent="0.3">
      <c r="A206" s="430" t="s">
        <v>1883</v>
      </c>
      <c r="B206" s="430">
        <v>2019</v>
      </c>
      <c r="C206" s="16" t="s">
        <v>371</v>
      </c>
      <c r="D206" s="430" t="s">
        <v>1884</v>
      </c>
      <c r="E206" s="430" t="s">
        <v>1885</v>
      </c>
      <c r="F206" s="430"/>
      <c r="H206" s="432" t="s">
        <v>1886</v>
      </c>
      <c r="I206" s="432" t="s">
        <v>1887</v>
      </c>
      <c r="J206" s="432" t="s">
        <v>1888</v>
      </c>
      <c r="K206" s="430" t="s">
        <v>1889</v>
      </c>
      <c r="L206" s="430" t="s">
        <v>1889</v>
      </c>
      <c r="M206" s="430">
        <v>3110</v>
      </c>
      <c r="N206" s="430" t="s">
        <v>1890</v>
      </c>
      <c r="O206" s="430" t="s">
        <v>1891</v>
      </c>
      <c r="P206" s="430" t="s">
        <v>1892</v>
      </c>
      <c r="Q206" s="432" t="s">
        <v>1893</v>
      </c>
      <c r="R206" s="432" t="s">
        <v>1894</v>
      </c>
      <c r="T206" s="430" t="s">
        <v>1895</v>
      </c>
      <c r="V206" s="430" t="s">
        <v>1895</v>
      </c>
      <c r="AD206" s="430">
        <v>20180701</v>
      </c>
      <c r="AE206" s="430">
        <v>20190630</v>
      </c>
      <c r="AG206" s="430" t="s">
        <v>1896</v>
      </c>
      <c r="AH206" s="430" t="s">
        <v>1896</v>
      </c>
      <c r="AI206" s="430" t="s">
        <v>1896</v>
      </c>
      <c r="AJ206" s="439">
        <v>6034</v>
      </c>
      <c r="AL206" s="433"/>
      <c r="AU206" s="430" t="s">
        <v>1896</v>
      </c>
      <c r="AV206" s="430" t="s">
        <v>1897</v>
      </c>
      <c r="BG206" s="435"/>
    </row>
    <row r="207" spans="1:59" ht="15" customHeight="1" x14ac:dyDescent="0.3">
      <c r="A207" s="430" t="s">
        <v>1883</v>
      </c>
      <c r="B207" s="430">
        <v>2019</v>
      </c>
      <c r="C207" s="16" t="s">
        <v>372</v>
      </c>
      <c r="D207" s="430" t="s">
        <v>1884</v>
      </c>
      <c r="E207" s="430" t="s">
        <v>1885</v>
      </c>
      <c r="F207" s="430"/>
      <c r="H207" s="432" t="s">
        <v>1886</v>
      </c>
      <c r="I207" s="432" t="s">
        <v>1887</v>
      </c>
      <c r="J207" s="432" t="s">
        <v>1888</v>
      </c>
      <c r="K207" s="430" t="s">
        <v>1889</v>
      </c>
      <c r="L207" s="430" t="s">
        <v>1889</v>
      </c>
      <c r="M207" s="430">
        <v>3110</v>
      </c>
      <c r="N207" s="430" t="s">
        <v>1890</v>
      </c>
      <c r="O207" s="430" t="s">
        <v>1891</v>
      </c>
      <c r="P207" s="430" t="s">
        <v>1892</v>
      </c>
      <c r="Q207" s="432" t="s">
        <v>1893</v>
      </c>
      <c r="R207" s="432" t="s">
        <v>1894</v>
      </c>
      <c r="T207" s="430" t="s">
        <v>1895</v>
      </c>
      <c r="V207" s="430" t="s">
        <v>1895</v>
      </c>
      <c r="AD207" s="430">
        <v>20180701</v>
      </c>
      <c r="AE207" s="430">
        <v>20190630</v>
      </c>
      <c r="AG207" s="430" t="s">
        <v>1896</v>
      </c>
      <c r="AH207" s="430" t="s">
        <v>1896</v>
      </c>
      <c r="AI207" s="430" t="s">
        <v>1896</v>
      </c>
      <c r="AJ207" s="439">
        <v>6034</v>
      </c>
      <c r="AL207" s="433"/>
      <c r="AU207" s="430" t="s">
        <v>1896</v>
      </c>
      <c r="AV207" s="430" t="s">
        <v>1897</v>
      </c>
      <c r="BG207" s="435"/>
    </row>
    <row r="208" spans="1:59" ht="15" customHeight="1" x14ac:dyDescent="0.3">
      <c r="A208" s="430" t="s">
        <v>1883</v>
      </c>
      <c r="B208" s="430">
        <v>2019</v>
      </c>
      <c r="C208" s="16" t="s">
        <v>373</v>
      </c>
      <c r="D208" s="430" t="s">
        <v>1884</v>
      </c>
      <c r="E208" s="430" t="s">
        <v>1885</v>
      </c>
      <c r="F208" s="430"/>
      <c r="H208" s="432" t="s">
        <v>1886</v>
      </c>
      <c r="I208" s="432" t="s">
        <v>1887</v>
      </c>
      <c r="J208" s="432" t="s">
        <v>1888</v>
      </c>
      <c r="K208" s="430" t="s">
        <v>1889</v>
      </c>
      <c r="L208" s="430" t="s">
        <v>1889</v>
      </c>
      <c r="M208" s="430">
        <v>3110</v>
      </c>
      <c r="N208" s="430" t="s">
        <v>1890</v>
      </c>
      <c r="O208" s="430" t="s">
        <v>1891</v>
      </c>
      <c r="P208" s="430" t="s">
        <v>1892</v>
      </c>
      <c r="Q208" s="432" t="s">
        <v>1893</v>
      </c>
      <c r="R208" s="432" t="s">
        <v>1894</v>
      </c>
      <c r="T208" s="430" t="s">
        <v>1895</v>
      </c>
      <c r="V208" s="430" t="s">
        <v>1895</v>
      </c>
      <c r="AD208" s="430">
        <v>20180701</v>
      </c>
      <c r="AE208" s="430">
        <v>20190630</v>
      </c>
      <c r="AG208" s="430" t="s">
        <v>1896</v>
      </c>
      <c r="AH208" s="430" t="s">
        <v>1896</v>
      </c>
      <c r="AI208" s="430" t="s">
        <v>1896</v>
      </c>
      <c r="AJ208" s="439">
        <v>9654</v>
      </c>
      <c r="AL208" s="433"/>
      <c r="AU208" s="430" t="s">
        <v>1896</v>
      </c>
      <c r="AV208" s="430" t="s">
        <v>1897</v>
      </c>
      <c r="BG208" s="435"/>
    </row>
    <row r="209" spans="1:59" ht="15" customHeight="1" x14ac:dyDescent="0.3">
      <c r="A209" s="430" t="s">
        <v>1883</v>
      </c>
      <c r="B209" s="430">
        <v>2019</v>
      </c>
      <c r="C209" s="16" t="s">
        <v>374</v>
      </c>
      <c r="D209" s="430" t="s">
        <v>1884</v>
      </c>
      <c r="E209" s="430" t="s">
        <v>1885</v>
      </c>
      <c r="F209" s="430"/>
      <c r="H209" s="432" t="s">
        <v>1886</v>
      </c>
      <c r="I209" s="432" t="s">
        <v>1887</v>
      </c>
      <c r="J209" s="432" t="s">
        <v>1888</v>
      </c>
      <c r="K209" s="430" t="s">
        <v>1889</v>
      </c>
      <c r="L209" s="430" t="s">
        <v>1889</v>
      </c>
      <c r="M209" s="430">
        <v>3110</v>
      </c>
      <c r="N209" s="430" t="s">
        <v>1890</v>
      </c>
      <c r="O209" s="430" t="s">
        <v>1891</v>
      </c>
      <c r="P209" s="430" t="s">
        <v>1892</v>
      </c>
      <c r="Q209" s="432" t="s">
        <v>1893</v>
      </c>
      <c r="R209" s="432" t="s">
        <v>1894</v>
      </c>
      <c r="T209" s="430" t="s">
        <v>1895</v>
      </c>
      <c r="V209" s="430" t="s">
        <v>1895</v>
      </c>
      <c r="AD209" s="430">
        <v>20180701</v>
      </c>
      <c r="AE209" s="430">
        <v>20190630</v>
      </c>
      <c r="AG209" s="430" t="s">
        <v>1896</v>
      </c>
      <c r="AH209" s="430" t="s">
        <v>1896</v>
      </c>
      <c r="AI209" s="430" t="s">
        <v>1896</v>
      </c>
      <c r="AJ209" s="439">
        <v>6034</v>
      </c>
      <c r="AL209" s="433"/>
      <c r="AU209" s="430" t="s">
        <v>1896</v>
      </c>
      <c r="AV209" s="430" t="s">
        <v>1897</v>
      </c>
      <c r="BG209" s="435"/>
    </row>
    <row r="210" spans="1:59" ht="15" customHeight="1" x14ac:dyDescent="0.3">
      <c r="A210" s="430" t="s">
        <v>1883</v>
      </c>
      <c r="B210" s="430">
        <v>2019</v>
      </c>
      <c r="C210" s="16" t="s">
        <v>375</v>
      </c>
      <c r="D210" s="430" t="s">
        <v>1884</v>
      </c>
      <c r="E210" s="430" t="s">
        <v>1885</v>
      </c>
      <c r="F210" s="430"/>
      <c r="H210" s="432" t="s">
        <v>1886</v>
      </c>
      <c r="I210" s="432" t="s">
        <v>1887</v>
      </c>
      <c r="J210" s="432" t="s">
        <v>1888</v>
      </c>
      <c r="K210" s="430" t="s">
        <v>1889</v>
      </c>
      <c r="L210" s="430" t="s">
        <v>1889</v>
      </c>
      <c r="M210" s="430">
        <v>3110</v>
      </c>
      <c r="N210" s="430" t="s">
        <v>1890</v>
      </c>
      <c r="O210" s="430" t="s">
        <v>1891</v>
      </c>
      <c r="P210" s="430" t="s">
        <v>1892</v>
      </c>
      <c r="Q210" s="432" t="s">
        <v>1893</v>
      </c>
      <c r="R210" s="432" t="s">
        <v>1894</v>
      </c>
      <c r="T210" s="430" t="s">
        <v>1895</v>
      </c>
      <c r="V210" s="430" t="s">
        <v>1895</v>
      </c>
      <c r="AD210" s="430">
        <v>20180701</v>
      </c>
      <c r="AE210" s="430">
        <v>20190630</v>
      </c>
      <c r="AG210" s="430" t="s">
        <v>1896</v>
      </c>
      <c r="AH210" s="430" t="s">
        <v>1896</v>
      </c>
      <c r="AI210" s="430" t="s">
        <v>1896</v>
      </c>
      <c r="AJ210" s="439">
        <v>6034</v>
      </c>
      <c r="AL210" s="433"/>
      <c r="AU210" s="430" t="s">
        <v>1896</v>
      </c>
      <c r="AV210" s="430" t="s">
        <v>1897</v>
      </c>
      <c r="BG210" s="435"/>
    </row>
    <row r="211" spans="1:59" ht="15" customHeight="1" x14ac:dyDescent="0.3">
      <c r="A211" s="430" t="s">
        <v>1883</v>
      </c>
      <c r="B211" s="430">
        <v>2019</v>
      </c>
      <c r="C211" s="16" t="s">
        <v>377</v>
      </c>
      <c r="D211" s="430" t="s">
        <v>1884</v>
      </c>
      <c r="E211" s="430" t="s">
        <v>1885</v>
      </c>
      <c r="F211" s="430"/>
      <c r="H211" s="432" t="s">
        <v>1886</v>
      </c>
      <c r="I211" s="432" t="s">
        <v>1887</v>
      </c>
      <c r="J211" s="432" t="s">
        <v>1888</v>
      </c>
      <c r="K211" s="430" t="s">
        <v>1889</v>
      </c>
      <c r="L211" s="430" t="s">
        <v>1889</v>
      </c>
      <c r="M211" s="430">
        <v>3110</v>
      </c>
      <c r="N211" s="430" t="s">
        <v>1890</v>
      </c>
      <c r="O211" s="430" t="s">
        <v>1891</v>
      </c>
      <c r="P211" s="430" t="s">
        <v>1892</v>
      </c>
      <c r="Q211" s="432" t="s">
        <v>1893</v>
      </c>
      <c r="R211" s="432" t="s">
        <v>1894</v>
      </c>
      <c r="T211" s="430" t="s">
        <v>1895</v>
      </c>
      <c r="V211" s="430" t="s">
        <v>1895</v>
      </c>
      <c r="AD211" s="430">
        <v>20180701</v>
      </c>
      <c r="AE211" s="430">
        <v>20190630</v>
      </c>
      <c r="AG211" s="430" t="s">
        <v>1896</v>
      </c>
      <c r="AH211" s="430" t="s">
        <v>1896</v>
      </c>
      <c r="AI211" s="430" t="s">
        <v>1896</v>
      </c>
      <c r="AJ211" s="439">
        <v>6034</v>
      </c>
      <c r="AL211" s="433"/>
      <c r="AU211" s="430" t="s">
        <v>1896</v>
      </c>
      <c r="AV211" s="430" t="s">
        <v>1897</v>
      </c>
      <c r="BG211" s="435"/>
    </row>
    <row r="212" spans="1:59" ht="15" customHeight="1" x14ac:dyDescent="0.3">
      <c r="A212" s="430" t="s">
        <v>1883</v>
      </c>
      <c r="B212" s="430">
        <v>2019</v>
      </c>
      <c r="C212" s="16" t="s">
        <v>379</v>
      </c>
      <c r="D212" s="430" t="s">
        <v>1884</v>
      </c>
      <c r="E212" s="430" t="s">
        <v>1885</v>
      </c>
      <c r="F212" s="430"/>
      <c r="H212" s="432" t="s">
        <v>1886</v>
      </c>
      <c r="I212" s="432" t="s">
        <v>1887</v>
      </c>
      <c r="J212" s="432" t="s">
        <v>1888</v>
      </c>
      <c r="K212" s="430" t="s">
        <v>1889</v>
      </c>
      <c r="L212" s="430" t="s">
        <v>1889</v>
      </c>
      <c r="M212" s="430">
        <v>3110</v>
      </c>
      <c r="N212" s="430" t="s">
        <v>1890</v>
      </c>
      <c r="O212" s="430" t="s">
        <v>1891</v>
      </c>
      <c r="P212" s="430" t="s">
        <v>1892</v>
      </c>
      <c r="Q212" s="432" t="s">
        <v>1893</v>
      </c>
      <c r="R212" s="432" t="s">
        <v>1894</v>
      </c>
      <c r="T212" s="430" t="s">
        <v>1895</v>
      </c>
      <c r="V212" s="430" t="s">
        <v>1895</v>
      </c>
      <c r="AD212" s="430">
        <v>20180701</v>
      </c>
      <c r="AE212" s="430">
        <v>20190630</v>
      </c>
      <c r="AG212" s="430" t="s">
        <v>1896</v>
      </c>
      <c r="AH212" s="430" t="s">
        <v>1896</v>
      </c>
      <c r="AI212" s="430" t="s">
        <v>1896</v>
      </c>
      <c r="AJ212" s="439">
        <v>6034</v>
      </c>
      <c r="AL212" s="433"/>
      <c r="AU212" s="430" t="s">
        <v>1896</v>
      </c>
      <c r="AV212" s="430" t="s">
        <v>1897</v>
      </c>
      <c r="BG212" s="435"/>
    </row>
    <row r="213" spans="1:59" ht="15" customHeight="1" x14ac:dyDescent="0.3">
      <c r="A213" s="430" t="s">
        <v>1883</v>
      </c>
      <c r="B213" s="430">
        <v>2019</v>
      </c>
      <c r="C213" s="16" t="s">
        <v>381</v>
      </c>
      <c r="D213" s="430" t="s">
        <v>1884</v>
      </c>
      <c r="E213" s="430" t="s">
        <v>1885</v>
      </c>
      <c r="F213" s="430"/>
      <c r="H213" s="432" t="s">
        <v>1886</v>
      </c>
      <c r="I213" s="432" t="s">
        <v>1887</v>
      </c>
      <c r="J213" s="432" t="s">
        <v>1888</v>
      </c>
      <c r="K213" s="430" t="s">
        <v>1889</v>
      </c>
      <c r="L213" s="430" t="s">
        <v>1889</v>
      </c>
      <c r="M213" s="430">
        <v>3110</v>
      </c>
      <c r="N213" s="430" t="s">
        <v>1890</v>
      </c>
      <c r="O213" s="430" t="s">
        <v>1891</v>
      </c>
      <c r="P213" s="430" t="s">
        <v>1892</v>
      </c>
      <c r="Q213" s="432" t="s">
        <v>1893</v>
      </c>
      <c r="R213" s="432" t="s">
        <v>1894</v>
      </c>
      <c r="T213" s="430" t="s">
        <v>1895</v>
      </c>
      <c r="V213" s="430" t="s">
        <v>1895</v>
      </c>
      <c r="AD213" s="430">
        <v>20180701</v>
      </c>
      <c r="AE213" s="430">
        <v>20190630</v>
      </c>
      <c r="AG213" s="430" t="s">
        <v>1896</v>
      </c>
      <c r="AH213" s="430" t="s">
        <v>1896</v>
      </c>
      <c r="AI213" s="430" t="s">
        <v>1896</v>
      </c>
      <c r="AJ213" s="439">
        <v>6034</v>
      </c>
      <c r="AL213" s="433"/>
      <c r="AU213" s="430" t="s">
        <v>1896</v>
      </c>
      <c r="AV213" s="430" t="s">
        <v>1897</v>
      </c>
      <c r="BG213" s="435"/>
    </row>
    <row r="214" spans="1:59" ht="15" customHeight="1" x14ac:dyDescent="0.3">
      <c r="A214" s="430" t="s">
        <v>1883</v>
      </c>
      <c r="B214" s="430">
        <v>2019</v>
      </c>
      <c r="C214" s="16" t="s">
        <v>383</v>
      </c>
      <c r="D214" s="430" t="s">
        <v>1884</v>
      </c>
      <c r="E214" s="430" t="s">
        <v>1885</v>
      </c>
      <c r="F214" s="430"/>
      <c r="H214" s="432" t="s">
        <v>1886</v>
      </c>
      <c r="I214" s="432" t="s">
        <v>1887</v>
      </c>
      <c r="J214" s="432" t="s">
        <v>1888</v>
      </c>
      <c r="K214" s="430" t="s">
        <v>1889</v>
      </c>
      <c r="L214" s="430" t="s">
        <v>1889</v>
      </c>
      <c r="M214" s="430">
        <v>3110</v>
      </c>
      <c r="N214" s="430" t="s">
        <v>1890</v>
      </c>
      <c r="O214" s="430" t="s">
        <v>1891</v>
      </c>
      <c r="P214" s="430" t="s">
        <v>1892</v>
      </c>
      <c r="Q214" s="432" t="s">
        <v>1893</v>
      </c>
      <c r="R214" s="432" t="s">
        <v>1894</v>
      </c>
      <c r="T214" s="430" t="s">
        <v>1895</v>
      </c>
      <c r="V214" s="430" t="s">
        <v>1895</v>
      </c>
      <c r="AD214" s="430">
        <v>20180701</v>
      </c>
      <c r="AE214" s="430">
        <v>20190630</v>
      </c>
      <c r="AG214" s="430" t="s">
        <v>1896</v>
      </c>
      <c r="AH214" s="430" t="s">
        <v>1896</v>
      </c>
      <c r="AI214" s="430" t="s">
        <v>1896</v>
      </c>
      <c r="AJ214" s="439">
        <v>6034</v>
      </c>
      <c r="AL214" s="433"/>
      <c r="AU214" s="430" t="s">
        <v>1896</v>
      </c>
      <c r="AV214" s="430" t="s">
        <v>1897</v>
      </c>
      <c r="BG214" s="435"/>
    </row>
    <row r="215" spans="1:59" ht="15" customHeight="1" x14ac:dyDescent="0.3">
      <c r="A215" s="430" t="s">
        <v>1883</v>
      </c>
      <c r="B215" s="430">
        <v>2019</v>
      </c>
      <c r="C215" s="16" t="s">
        <v>385</v>
      </c>
      <c r="D215" s="430" t="s">
        <v>1884</v>
      </c>
      <c r="E215" s="430" t="s">
        <v>1885</v>
      </c>
      <c r="F215" s="430"/>
      <c r="H215" s="432" t="s">
        <v>1886</v>
      </c>
      <c r="I215" s="432" t="s">
        <v>1887</v>
      </c>
      <c r="J215" s="432" t="s">
        <v>1888</v>
      </c>
      <c r="K215" s="430" t="s">
        <v>1889</v>
      </c>
      <c r="L215" s="430" t="s">
        <v>1889</v>
      </c>
      <c r="M215" s="430">
        <v>3110</v>
      </c>
      <c r="N215" s="430" t="s">
        <v>1890</v>
      </c>
      <c r="O215" s="430" t="s">
        <v>1891</v>
      </c>
      <c r="P215" s="430" t="s">
        <v>1892</v>
      </c>
      <c r="Q215" s="432" t="s">
        <v>1893</v>
      </c>
      <c r="R215" s="432" t="s">
        <v>1894</v>
      </c>
      <c r="T215" s="430" t="s">
        <v>1895</v>
      </c>
      <c r="V215" s="430" t="s">
        <v>1895</v>
      </c>
      <c r="AD215" s="430">
        <v>20180701</v>
      </c>
      <c r="AE215" s="430">
        <v>20190630</v>
      </c>
      <c r="AG215" s="430" t="s">
        <v>1896</v>
      </c>
      <c r="AH215" s="430" t="s">
        <v>1896</v>
      </c>
      <c r="AI215" s="430" t="s">
        <v>1896</v>
      </c>
      <c r="AJ215" s="439">
        <v>6034</v>
      </c>
      <c r="AL215" s="433"/>
      <c r="AU215" s="430" t="s">
        <v>1896</v>
      </c>
      <c r="AV215" s="430" t="s">
        <v>1897</v>
      </c>
      <c r="BG215" s="435"/>
    </row>
    <row r="216" spans="1:59" ht="15" customHeight="1" x14ac:dyDescent="0.3">
      <c r="A216" s="430" t="s">
        <v>1883</v>
      </c>
      <c r="B216" s="430">
        <v>2019</v>
      </c>
      <c r="C216" s="16" t="s">
        <v>386</v>
      </c>
      <c r="D216" s="430" t="s">
        <v>1884</v>
      </c>
      <c r="E216" s="430" t="s">
        <v>1885</v>
      </c>
      <c r="F216" s="430"/>
      <c r="H216" s="432" t="s">
        <v>1886</v>
      </c>
      <c r="I216" s="432" t="s">
        <v>1887</v>
      </c>
      <c r="J216" s="432" t="s">
        <v>1888</v>
      </c>
      <c r="K216" s="430" t="s">
        <v>1889</v>
      </c>
      <c r="L216" s="430" t="s">
        <v>1889</v>
      </c>
      <c r="M216" s="430">
        <v>3110</v>
      </c>
      <c r="N216" s="430" t="s">
        <v>1890</v>
      </c>
      <c r="O216" s="430" t="s">
        <v>1891</v>
      </c>
      <c r="P216" s="430" t="s">
        <v>1892</v>
      </c>
      <c r="Q216" s="432" t="s">
        <v>1893</v>
      </c>
      <c r="R216" s="432" t="s">
        <v>1894</v>
      </c>
      <c r="T216" s="430" t="s">
        <v>1895</v>
      </c>
      <c r="V216" s="430" t="s">
        <v>1895</v>
      </c>
      <c r="AD216" s="430">
        <v>20180701</v>
      </c>
      <c r="AE216" s="430">
        <v>20190630</v>
      </c>
      <c r="AG216" s="430" t="s">
        <v>1896</v>
      </c>
      <c r="AH216" s="430" t="s">
        <v>1896</v>
      </c>
      <c r="AI216" s="430" t="s">
        <v>1896</v>
      </c>
      <c r="AJ216" s="439">
        <v>6034</v>
      </c>
      <c r="AL216" s="433"/>
      <c r="AU216" s="430" t="s">
        <v>1896</v>
      </c>
      <c r="AV216" s="430" t="s">
        <v>1897</v>
      </c>
      <c r="BG216" s="435"/>
    </row>
    <row r="217" spans="1:59" ht="15" customHeight="1" x14ac:dyDescent="0.3">
      <c r="A217" s="430" t="s">
        <v>1883</v>
      </c>
      <c r="B217" s="430">
        <v>2019</v>
      </c>
      <c r="C217" s="16" t="s">
        <v>387</v>
      </c>
      <c r="D217" s="430" t="s">
        <v>1884</v>
      </c>
      <c r="E217" s="430" t="s">
        <v>1885</v>
      </c>
      <c r="F217" s="430"/>
      <c r="H217" s="432" t="s">
        <v>1886</v>
      </c>
      <c r="I217" s="432" t="s">
        <v>1887</v>
      </c>
      <c r="J217" s="432" t="s">
        <v>1888</v>
      </c>
      <c r="K217" s="430" t="s">
        <v>1889</v>
      </c>
      <c r="L217" s="430" t="s">
        <v>1889</v>
      </c>
      <c r="M217" s="430">
        <v>3110</v>
      </c>
      <c r="N217" s="430" t="s">
        <v>1890</v>
      </c>
      <c r="O217" s="430" t="s">
        <v>1891</v>
      </c>
      <c r="P217" s="430" t="s">
        <v>1892</v>
      </c>
      <c r="Q217" s="432" t="s">
        <v>1893</v>
      </c>
      <c r="R217" s="432" t="s">
        <v>1894</v>
      </c>
      <c r="T217" s="430" t="s">
        <v>1895</v>
      </c>
      <c r="V217" s="430" t="s">
        <v>1895</v>
      </c>
      <c r="AD217" s="430">
        <v>20180701</v>
      </c>
      <c r="AE217" s="430">
        <v>20190630</v>
      </c>
      <c r="AG217" s="430" t="s">
        <v>1896</v>
      </c>
      <c r="AH217" s="430" t="s">
        <v>1896</v>
      </c>
      <c r="AI217" s="430" t="s">
        <v>1896</v>
      </c>
      <c r="AJ217" s="439">
        <v>6034</v>
      </c>
      <c r="AL217" s="433"/>
      <c r="AU217" s="430" t="s">
        <v>1896</v>
      </c>
      <c r="AV217" s="430" t="s">
        <v>1897</v>
      </c>
      <c r="BG217" s="435"/>
    </row>
    <row r="218" spans="1:59" ht="15" customHeight="1" x14ac:dyDescent="0.3">
      <c r="A218" s="430" t="s">
        <v>1883</v>
      </c>
      <c r="B218" s="430">
        <v>2019</v>
      </c>
      <c r="C218" s="16" t="s">
        <v>389</v>
      </c>
      <c r="D218" s="430" t="s">
        <v>1884</v>
      </c>
      <c r="E218" s="430" t="s">
        <v>1885</v>
      </c>
      <c r="F218" s="430"/>
      <c r="H218" s="432" t="s">
        <v>1886</v>
      </c>
      <c r="I218" s="432" t="s">
        <v>1887</v>
      </c>
      <c r="J218" s="432" t="s">
        <v>1888</v>
      </c>
      <c r="K218" s="430" t="s">
        <v>1889</v>
      </c>
      <c r="L218" s="430" t="s">
        <v>1889</v>
      </c>
      <c r="M218" s="430">
        <v>3110</v>
      </c>
      <c r="N218" s="430" t="s">
        <v>1890</v>
      </c>
      <c r="O218" s="430" t="s">
        <v>1891</v>
      </c>
      <c r="P218" s="430" t="s">
        <v>1892</v>
      </c>
      <c r="Q218" s="432" t="s">
        <v>1893</v>
      </c>
      <c r="R218" s="432" t="s">
        <v>1894</v>
      </c>
      <c r="T218" s="430" t="s">
        <v>1895</v>
      </c>
      <c r="V218" s="430" t="s">
        <v>1895</v>
      </c>
      <c r="AD218" s="430">
        <v>20180701</v>
      </c>
      <c r="AE218" s="430">
        <v>20190630</v>
      </c>
      <c r="AG218" s="430" t="s">
        <v>1896</v>
      </c>
      <c r="AH218" s="430" t="s">
        <v>1896</v>
      </c>
      <c r="AI218" s="430" t="s">
        <v>1896</v>
      </c>
      <c r="AJ218" s="439">
        <v>6034</v>
      </c>
      <c r="AL218" s="433"/>
      <c r="AU218" s="430" t="s">
        <v>1896</v>
      </c>
      <c r="AV218" s="430" t="s">
        <v>1897</v>
      </c>
      <c r="BG218" s="435"/>
    </row>
    <row r="219" spans="1:59" ht="15" customHeight="1" x14ac:dyDescent="0.3">
      <c r="A219" s="430" t="s">
        <v>1883</v>
      </c>
      <c r="B219" s="430">
        <v>2019</v>
      </c>
      <c r="C219" s="16" t="s">
        <v>390</v>
      </c>
      <c r="D219" s="430" t="s">
        <v>1884</v>
      </c>
      <c r="E219" s="430" t="s">
        <v>1885</v>
      </c>
      <c r="F219" s="430"/>
      <c r="H219" s="432" t="s">
        <v>1886</v>
      </c>
      <c r="I219" s="432" t="s">
        <v>1887</v>
      </c>
      <c r="J219" s="432" t="s">
        <v>1888</v>
      </c>
      <c r="K219" s="430" t="s">
        <v>1889</v>
      </c>
      <c r="L219" s="430" t="s">
        <v>1889</v>
      </c>
      <c r="M219" s="430">
        <v>3110</v>
      </c>
      <c r="N219" s="430" t="s">
        <v>1890</v>
      </c>
      <c r="O219" s="430" t="s">
        <v>1891</v>
      </c>
      <c r="P219" s="430" t="s">
        <v>1892</v>
      </c>
      <c r="Q219" s="432" t="s">
        <v>1893</v>
      </c>
      <c r="R219" s="432" t="s">
        <v>1894</v>
      </c>
      <c r="T219" s="430" t="s">
        <v>1895</v>
      </c>
      <c r="V219" s="430" t="s">
        <v>1895</v>
      </c>
      <c r="AD219" s="430">
        <v>20180701</v>
      </c>
      <c r="AE219" s="430">
        <v>20190630</v>
      </c>
      <c r="AG219" s="430" t="s">
        <v>1896</v>
      </c>
      <c r="AH219" s="430" t="s">
        <v>1896</v>
      </c>
      <c r="AI219" s="430" t="s">
        <v>1896</v>
      </c>
      <c r="AJ219" s="439">
        <v>6034</v>
      </c>
      <c r="AL219" s="433"/>
      <c r="AU219" s="430" t="s">
        <v>1896</v>
      </c>
      <c r="AV219" s="430" t="s">
        <v>1897</v>
      </c>
      <c r="BG219" s="435"/>
    </row>
    <row r="220" spans="1:59" ht="15" customHeight="1" x14ac:dyDescent="0.3">
      <c r="A220" s="430" t="s">
        <v>1883</v>
      </c>
      <c r="B220" s="430">
        <v>2019</v>
      </c>
      <c r="C220" s="16" t="s">
        <v>391</v>
      </c>
      <c r="D220" s="430" t="s">
        <v>1884</v>
      </c>
      <c r="E220" s="430" t="s">
        <v>1885</v>
      </c>
      <c r="F220" s="430"/>
      <c r="H220" s="432" t="s">
        <v>1886</v>
      </c>
      <c r="I220" s="432" t="s">
        <v>1887</v>
      </c>
      <c r="J220" s="432" t="s">
        <v>1888</v>
      </c>
      <c r="K220" s="430" t="s">
        <v>1889</v>
      </c>
      <c r="L220" s="430" t="s">
        <v>1889</v>
      </c>
      <c r="M220" s="430">
        <v>3110</v>
      </c>
      <c r="N220" s="430" t="s">
        <v>1890</v>
      </c>
      <c r="O220" s="430" t="s">
        <v>1891</v>
      </c>
      <c r="P220" s="430" t="s">
        <v>1892</v>
      </c>
      <c r="Q220" s="432" t="s">
        <v>1893</v>
      </c>
      <c r="R220" s="432" t="s">
        <v>1894</v>
      </c>
      <c r="T220" s="430" t="s">
        <v>1895</v>
      </c>
      <c r="V220" s="430" t="s">
        <v>1895</v>
      </c>
      <c r="AD220" s="430">
        <v>20180701</v>
      </c>
      <c r="AE220" s="430">
        <v>20190630</v>
      </c>
      <c r="AG220" s="430" t="s">
        <v>1896</v>
      </c>
      <c r="AH220" s="430" t="s">
        <v>1896</v>
      </c>
      <c r="AI220" s="430" t="s">
        <v>1896</v>
      </c>
      <c r="AJ220" s="439">
        <v>6034</v>
      </c>
      <c r="AL220" s="433"/>
      <c r="AU220" s="430" t="s">
        <v>1896</v>
      </c>
      <c r="AV220" s="430" t="s">
        <v>1897</v>
      </c>
      <c r="BG220" s="435"/>
    </row>
    <row r="221" spans="1:59" ht="15" customHeight="1" x14ac:dyDescent="0.3">
      <c r="A221" s="430" t="s">
        <v>1883</v>
      </c>
      <c r="B221" s="430">
        <v>2019</v>
      </c>
      <c r="C221" s="16" t="s">
        <v>393</v>
      </c>
      <c r="D221" s="430" t="s">
        <v>1884</v>
      </c>
      <c r="E221" s="430" t="s">
        <v>1885</v>
      </c>
      <c r="F221" s="430"/>
      <c r="H221" s="432" t="s">
        <v>1886</v>
      </c>
      <c r="I221" s="432" t="s">
        <v>1887</v>
      </c>
      <c r="J221" s="432" t="s">
        <v>1888</v>
      </c>
      <c r="K221" s="430" t="s">
        <v>1889</v>
      </c>
      <c r="L221" s="430" t="s">
        <v>1889</v>
      </c>
      <c r="M221" s="430">
        <v>3110</v>
      </c>
      <c r="N221" s="430" t="s">
        <v>1890</v>
      </c>
      <c r="O221" s="430" t="s">
        <v>1891</v>
      </c>
      <c r="P221" s="430" t="s">
        <v>1892</v>
      </c>
      <c r="Q221" s="432" t="s">
        <v>1893</v>
      </c>
      <c r="R221" s="432" t="s">
        <v>1894</v>
      </c>
      <c r="T221" s="430" t="s">
        <v>1895</v>
      </c>
      <c r="V221" s="430" t="s">
        <v>1895</v>
      </c>
      <c r="AD221" s="430">
        <v>20180701</v>
      </c>
      <c r="AE221" s="430">
        <v>20190630</v>
      </c>
      <c r="AG221" s="430" t="s">
        <v>1896</v>
      </c>
      <c r="AH221" s="430" t="s">
        <v>1896</v>
      </c>
      <c r="AI221" s="430" t="s">
        <v>1896</v>
      </c>
      <c r="AJ221" s="439">
        <v>6034</v>
      </c>
      <c r="AL221" s="433"/>
      <c r="AU221" s="430" t="s">
        <v>1896</v>
      </c>
      <c r="AV221" s="430" t="s">
        <v>1897</v>
      </c>
      <c r="BG221" s="435"/>
    </row>
    <row r="222" spans="1:59" ht="15" customHeight="1" x14ac:dyDescent="0.3">
      <c r="A222" s="430" t="s">
        <v>1883</v>
      </c>
      <c r="B222" s="430">
        <v>2019</v>
      </c>
      <c r="C222" s="16" t="s">
        <v>394</v>
      </c>
      <c r="D222" s="430" t="s">
        <v>1884</v>
      </c>
      <c r="E222" s="430" t="s">
        <v>1885</v>
      </c>
      <c r="F222" s="430"/>
      <c r="H222" s="432" t="s">
        <v>1886</v>
      </c>
      <c r="I222" s="432" t="s">
        <v>1887</v>
      </c>
      <c r="J222" s="432" t="s">
        <v>1888</v>
      </c>
      <c r="K222" s="430" t="s">
        <v>1889</v>
      </c>
      <c r="L222" s="430" t="s">
        <v>1889</v>
      </c>
      <c r="M222" s="430">
        <v>3110</v>
      </c>
      <c r="N222" s="430" t="s">
        <v>1890</v>
      </c>
      <c r="O222" s="430" t="s">
        <v>1891</v>
      </c>
      <c r="P222" s="430" t="s">
        <v>1892</v>
      </c>
      <c r="Q222" s="432" t="s">
        <v>1893</v>
      </c>
      <c r="R222" s="432" t="s">
        <v>1894</v>
      </c>
      <c r="T222" s="430" t="s">
        <v>1895</v>
      </c>
      <c r="V222" s="430" t="s">
        <v>1895</v>
      </c>
      <c r="AD222" s="430">
        <v>20180701</v>
      </c>
      <c r="AE222" s="430">
        <v>20190630</v>
      </c>
      <c r="AG222" s="430" t="s">
        <v>1896</v>
      </c>
      <c r="AH222" s="430" t="s">
        <v>1896</v>
      </c>
      <c r="AI222" s="430" t="s">
        <v>1896</v>
      </c>
      <c r="AJ222" s="439">
        <v>6034</v>
      </c>
      <c r="AL222" s="433"/>
      <c r="AU222" s="430" t="s">
        <v>1896</v>
      </c>
      <c r="AV222" s="430" t="s">
        <v>1897</v>
      </c>
      <c r="BG222" s="435"/>
    </row>
    <row r="223" spans="1:59" ht="15" customHeight="1" x14ac:dyDescent="0.3">
      <c r="A223" s="430" t="s">
        <v>1883</v>
      </c>
      <c r="B223" s="430">
        <v>2019</v>
      </c>
      <c r="C223" s="16" t="s">
        <v>395</v>
      </c>
      <c r="D223" s="430" t="s">
        <v>1884</v>
      </c>
      <c r="E223" s="430" t="s">
        <v>1885</v>
      </c>
      <c r="F223" s="430"/>
      <c r="H223" s="432" t="s">
        <v>1886</v>
      </c>
      <c r="I223" s="432" t="s">
        <v>1887</v>
      </c>
      <c r="J223" s="432" t="s">
        <v>1888</v>
      </c>
      <c r="K223" s="430" t="s">
        <v>1889</v>
      </c>
      <c r="L223" s="430" t="s">
        <v>1889</v>
      </c>
      <c r="M223" s="430">
        <v>3110</v>
      </c>
      <c r="N223" s="430" t="s">
        <v>1890</v>
      </c>
      <c r="O223" s="430" t="s">
        <v>1891</v>
      </c>
      <c r="P223" s="430" t="s">
        <v>1892</v>
      </c>
      <c r="Q223" s="432" t="s">
        <v>1893</v>
      </c>
      <c r="R223" s="432" t="s">
        <v>1894</v>
      </c>
      <c r="T223" s="430" t="s">
        <v>1895</v>
      </c>
      <c r="V223" s="430" t="s">
        <v>1895</v>
      </c>
      <c r="AD223" s="430">
        <v>20180701</v>
      </c>
      <c r="AE223" s="430">
        <v>20190630</v>
      </c>
      <c r="AG223" s="430" t="s">
        <v>1896</v>
      </c>
      <c r="AH223" s="430" t="s">
        <v>1896</v>
      </c>
      <c r="AI223" s="430" t="s">
        <v>1896</v>
      </c>
      <c r="AJ223" s="439">
        <v>6034</v>
      </c>
      <c r="AL223" s="433"/>
      <c r="AU223" s="430" t="s">
        <v>1896</v>
      </c>
      <c r="AV223" s="430" t="s">
        <v>1897</v>
      </c>
      <c r="BG223" s="435"/>
    </row>
    <row r="224" spans="1:59" ht="15" customHeight="1" x14ac:dyDescent="0.3">
      <c r="A224" s="430" t="s">
        <v>1883</v>
      </c>
      <c r="B224" s="430">
        <v>2019</v>
      </c>
      <c r="C224" s="16" t="s">
        <v>396</v>
      </c>
      <c r="D224" s="430" t="s">
        <v>1884</v>
      </c>
      <c r="E224" s="430" t="s">
        <v>1885</v>
      </c>
      <c r="F224" s="430"/>
      <c r="H224" s="432" t="s">
        <v>1886</v>
      </c>
      <c r="I224" s="432" t="s">
        <v>1887</v>
      </c>
      <c r="J224" s="432" t="s">
        <v>1888</v>
      </c>
      <c r="K224" s="430" t="s">
        <v>1889</v>
      </c>
      <c r="L224" s="430" t="s">
        <v>1889</v>
      </c>
      <c r="M224" s="430">
        <v>3110</v>
      </c>
      <c r="N224" s="430" t="s">
        <v>1890</v>
      </c>
      <c r="O224" s="430" t="s">
        <v>1891</v>
      </c>
      <c r="P224" s="430" t="s">
        <v>1892</v>
      </c>
      <c r="Q224" s="432" t="s">
        <v>1893</v>
      </c>
      <c r="R224" s="432" t="s">
        <v>1894</v>
      </c>
      <c r="T224" s="430" t="s">
        <v>1895</v>
      </c>
      <c r="V224" s="430" t="s">
        <v>1895</v>
      </c>
      <c r="AD224" s="430">
        <v>20180701</v>
      </c>
      <c r="AE224" s="430">
        <v>20190630</v>
      </c>
      <c r="AG224" s="430" t="s">
        <v>1896</v>
      </c>
      <c r="AH224" s="430" t="s">
        <v>1896</v>
      </c>
      <c r="AI224" s="430" t="s">
        <v>1896</v>
      </c>
      <c r="AJ224" s="439">
        <v>9654</v>
      </c>
      <c r="AL224" s="433"/>
      <c r="AU224" s="430" t="s">
        <v>1896</v>
      </c>
      <c r="AV224" s="430" t="s">
        <v>1897</v>
      </c>
      <c r="BG224" s="435"/>
    </row>
    <row r="225" spans="1:59" ht="15" customHeight="1" x14ac:dyDescent="0.3">
      <c r="A225" s="430" t="s">
        <v>1883</v>
      </c>
      <c r="B225" s="430">
        <v>2019</v>
      </c>
      <c r="C225" s="16" t="s">
        <v>398</v>
      </c>
      <c r="D225" s="430" t="s">
        <v>1884</v>
      </c>
      <c r="E225" s="430" t="s">
        <v>1885</v>
      </c>
      <c r="F225" s="430"/>
      <c r="H225" s="432" t="s">
        <v>1886</v>
      </c>
      <c r="I225" s="432" t="s">
        <v>1887</v>
      </c>
      <c r="J225" s="432" t="s">
        <v>1888</v>
      </c>
      <c r="K225" s="430" t="s">
        <v>1889</v>
      </c>
      <c r="L225" s="430" t="s">
        <v>1889</v>
      </c>
      <c r="M225" s="430">
        <v>3110</v>
      </c>
      <c r="N225" s="430" t="s">
        <v>1890</v>
      </c>
      <c r="O225" s="430" t="s">
        <v>1891</v>
      </c>
      <c r="P225" s="430" t="s">
        <v>1892</v>
      </c>
      <c r="Q225" s="432" t="s">
        <v>1893</v>
      </c>
      <c r="R225" s="432" t="s">
        <v>1894</v>
      </c>
      <c r="T225" s="430" t="s">
        <v>1895</v>
      </c>
      <c r="V225" s="430" t="s">
        <v>1895</v>
      </c>
      <c r="AD225" s="430">
        <v>20180701</v>
      </c>
      <c r="AE225" s="430">
        <v>20190630</v>
      </c>
      <c r="AG225" s="430" t="s">
        <v>1896</v>
      </c>
      <c r="AH225" s="430" t="s">
        <v>1896</v>
      </c>
      <c r="AI225" s="430" t="s">
        <v>1896</v>
      </c>
      <c r="AJ225" s="439">
        <v>6034</v>
      </c>
      <c r="AL225" s="433"/>
      <c r="AU225" s="430" t="s">
        <v>1896</v>
      </c>
      <c r="AV225" s="430" t="s">
        <v>1897</v>
      </c>
      <c r="BG225" s="435"/>
    </row>
    <row r="226" spans="1:59" ht="15" customHeight="1" x14ac:dyDescent="0.3">
      <c r="A226" s="430" t="s">
        <v>1883</v>
      </c>
      <c r="B226" s="430">
        <v>2019</v>
      </c>
      <c r="C226" s="16" t="s">
        <v>400</v>
      </c>
      <c r="D226" s="430" t="s">
        <v>1884</v>
      </c>
      <c r="E226" s="430" t="s">
        <v>1885</v>
      </c>
      <c r="F226" s="430"/>
      <c r="H226" s="432" t="s">
        <v>1886</v>
      </c>
      <c r="I226" s="432" t="s">
        <v>1887</v>
      </c>
      <c r="J226" s="432" t="s">
        <v>1888</v>
      </c>
      <c r="K226" s="430" t="s">
        <v>1889</v>
      </c>
      <c r="L226" s="430" t="s">
        <v>1889</v>
      </c>
      <c r="M226" s="430">
        <v>3110</v>
      </c>
      <c r="N226" s="430" t="s">
        <v>1890</v>
      </c>
      <c r="O226" s="430" t="s">
        <v>1891</v>
      </c>
      <c r="P226" s="430" t="s">
        <v>1892</v>
      </c>
      <c r="Q226" s="432" t="s">
        <v>1893</v>
      </c>
      <c r="R226" s="432" t="s">
        <v>1894</v>
      </c>
      <c r="T226" s="430" t="s">
        <v>1895</v>
      </c>
      <c r="V226" s="430" t="s">
        <v>1895</v>
      </c>
      <c r="AD226" s="430">
        <v>20180701</v>
      </c>
      <c r="AE226" s="430">
        <v>20190630</v>
      </c>
      <c r="AG226" s="430" t="s">
        <v>1896</v>
      </c>
      <c r="AH226" s="430" t="s">
        <v>1896</v>
      </c>
      <c r="AI226" s="430" t="s">
        <v>1896</v>
      </c>
      <c r="AJ226" s="439">
        <v>6034</v>
      </c>
      <c r="AL226" s="433"/>
      <c r="AU226" s="430" t="s">
        <v>1896</v>
      </c>
      <c r="AV226" s="430" t="s">
        <v>1897</v>
      </c>
      <c r="BG226" s="435"/>
    </row>
    <row r="227" spans="1:59" ht="15" customHeight="1" x14ac:dyDescent="0.3">
      <c r="A227" s="430" t="s">
        <v>1883</v>
      </c>
      <c r="B227" s="430">
        <v>2019</v>
      </c>
      <c r="C227" s="16" t="s">
        <v>402</v>
      </c>
      <c r="D227" s="430" t="s">
        <v>1884</v>
      </c>
      <c r="E227" s="430" t="s">
        <v>1885</v>
      </c>
      <c r="F227" s="430"/>
      <c r="H227" s="432" t="s">
        <v>1886</v>
      </c>
      <c r="I227" s="432" t="s">
        <v>1887</v>
      </c>
      <c r="J227" s="432" t="s">
        <v>1888</v>
      </c>
      <c r="K227" s="430" t="s">
        <v>1889</v>
      </c>
      <c r="L227" s="430" t="s">
        <v>1889</v>
      </c>
      <c r="M227" s="430">
        <v>3110</v>
      </c>
      <c r="N227" s="430" t="s">
        <v>1890</v>
      </c>
      <c r="O227" s="430" t="s">
        <v>1891</v>
      </c>
      <c r="P227" s="430" t="s">
        <v>1892</v>
      </c>
      <c r="Q227" s="432" t="s">
        <v>1893</v>
      </c>
      <c r="R227" s="432" t="s">
        <v>1894</v>
      </c>
      <c r="T227" s="430" t="s">
        <v>1895</v>
      </c>
      <c r="V227" s="430" t="s">
        <v>1895</v>
      </c>
      <c r="AD227" s="430">
        <v>20180701</v>
      </c>
      <c r="AE227" s="430">
        <v>20190630</v>
      </c>
      <c r="AG227" s="430" t="s">
        <v>1896</v>
      </c>
      <c r="AH227" s="430" t="s">
        <v>1896</v>
      </c>
      <c r="AI227" s="430" t="s">
        <v>1896</v>
      </c>
      <c r="AJ227" s="439">
        <v>6034</v>
      </c>
      <c r="AL227" s="433"/>
      <c r="AU227" s="430" t="s">
        <v>1896</v>
      </c>
      <c r="AV227" s="430" t="s">
        <v>1897</v>
      </c>
      <c r="BG227" s="435"/>
    </row>
    <row r="228" spans="1:59" ht="15" customHeight="1" x14ac:dyDescent="0.3">
      <c r="A228" s="430" t="s">
        <v>1883</v>
      </c>
      <c r="B228" s="430">
        <v>2019</v>
      </c>
      <c r="C228" s="16" t="s">
        <v>404</v>
      </c>
      <c r="D228" s="430" t="s">
        <v>1884</v>
      </c>
      <c r="E228" s="430" t="s">
        <v>1885</v>
      </c>
      <c r="F228" s="430"/>
      <c r="H228" s="432" t="s">
        <v>1886</v>
      </c>
      <c r="I228" s="432" t="s">
        <v>1887</v>
      </c>
      <c r="J228" s="432" t="s">
        <v>1888</v>
      </c>
      <c r="K228" s="430" t="s">
        <v>1889</v>
      </c>
      <c r="L228" s="430" t="s">
        <v>1889</v>
      </c>
      <c r="M228" s="430">
        <v>3110</v>
      </c>
      <c r="N228" s="430" t="s">
        <v>1890</v>
      </c>
      <c r="O228" s="430" t="s">
        <v>1891</v>
      </c>
      <c r="P228" s="430" t="s">
        <v>1892</v>
      </c>
      <c r="Q228" s="432" t="s">
        <v>1893</v>
      </c>
      <c r="R228" s="432" t="s">
        <v>1894</v>
      </c>
      <c r="T228" s="430" t="s">
        <v>1895</v>
      </c>
      <c r="V228" s="430" t="s">
        <v>1895</v>
      </c>
      <c r="AD228" s="430">
        <v>20180701</v>
      </c>
      <c r="AE228" s="430">
        <v>20190630</v>
      </c>
      <c r="AG228" s="430" t="s">
        <v>1896</v>
      </c>
      <c r="AH228" s="430" t="s">
        <v>1896</v>
      </c>
      <c r="AI228" s="430" t="s">
        <v>1896</v>
      </c>
      <c r="AJ228" s="439">
        <v>6034</v>
      </c>
      <c r="AL228" s="433"/>
      <c r="AU228" s="430" t="s">
        <v>1896</v>
      </c>
      <c r="AV228" s="430" t="s">
        <v>1897</v>
      </c>
      <c r="BG228" s="435"/>
    </row>
    <row r="229" spans="1:59" ht="15" customHeight="1" x14ac:dyDescent="0.3">
      <c r="A229" s="430" t="s">
        <v>1883</v>
      </c>
      <c r="B229" s="430">
        <v>2019</v>
      </c>
      <c r="C229" s="16" t="s">
        <v>405</v>
      </c>
      <c r="D229" s="430" t="s">
        <v>1884</v>
      </c>
      <c r="E229" s="430" t="s">
        <v>1885</v>
      </c>
      <c r="F229" s="430"/>
      <c r="H229" s="432" t="s">
        <v>1886</v>
      </c>
      <c r="I229" s="432" t="s">
        <v>1887</v>
      </c>
      <c r="J229" s="432" t="s">
        <v>1888</v>
      </c>
      <c r="K229" s="430" t="s">
        <v>1889</v>
      </c>
      <c r="L229" s="430" t="s">
        <v>1889</v>
      </c>
      <c r="M229" s="430">
        <v>3110</v>
      </c>
      <c r="N229" s="430" t="s">
        <v>1890</v>
      </c>
      <c r="O229" s="430" t="s">
        <v>1891</v>
      </c>
      <c r="P229" s="430" t="s">
        <v>1892</v>
      </c>
      <c r="Q229" s="432" t="s">
        <v>1893</v>
      </c>
      <c r="R229" s="432" t="s">
        <v>1894</v>
      </c>
      <c r="T229" s="430" t="s">
        <v>1895</v>
      </c>
      <c r="V229" s="430" t="s">
        <v>1895</v>
      </c>
      <c r="AD229" s="430">
        <v>20180701</v>
      </c>
      <c r="AE229" s="430">
        <v>20190630</v>
      </c>
      <c r="AG229" s="430" t="s">
        <v>1896</v>
      </c>
      <c r="AH229" s="430" t="s">
        <v>1896</v>
      </c>
      <c r="AI229" s="430" t="s">
        <v>1896</v>
      </c>
      <c r="AJ229" s="439">
        <v>6034</v>
      </c>
      <c r="AL229" s="433"/>
      <c r="AU229" s="430" t="s">
        <v>1896</v>
      </c>
      <c r="AV229" s="430" t="s">
        <v>1897</v>
      </c>
      <c r="BG229" s="435"/>
    </row>
    <row r="230" spans="1:59" ht="15" customHeight="1" x14ac:dyDescent="0.3">
      <c r="A230" s="430" t="s">
        <v>1883</v>
      </c>
      <c r="B230" s="430">
        <v>2019</v>
      </c>
      <c r="C230" s="16" t="s">
        <v>406</v>
      </c>
      <c r="D230" s="430" t="s">
        <v>1884</v>
      </c>
      <c r="E230" s="430" t="s">
        <v>1885</v>
      </c>
      <c r="F230" s="430"/>
      <c r="H230" s="432" t="s">
        <v>1886</v>
      </c>
      <c r="I230" s="432" t="s">
        <v>1887</v>
      </c>
      <c r="J230" s="432" t="s">
        <v>1888</v>
      </c>
      <c r="K230" s="430" t="s">
        <v>1889</v>
      </c>
      <c r="L230" s="430" t="s">
        <v>1889</v>
      </c>
      <c r="M230" s="430">
        <v>3110</v>
      </c>
      <c r="N230" s="430" t="s">
        <v>1890</v>
      </c>
      <c r="O230" s="430" t="s">
        <v>1891</v>
      </c>
      <c r="P230" s="430" t="s">
        <v>1892</v>
      </c>
      <c r="Q230" s="432" t="s">
        <v>1893</v>
      </c>
      <c r="R230" s="432" t="s">
        <v>1894</v>
      </c>
      <c r="T230" s="430" t="s">
        <v>1895</v>
      </c>
      <c r="V230" s="430" t="s">
        <v>1895</v>
      </c>
      <c r="AD230" s="430">
        <v>20180701</v>
      </c>
      <c r="AE230" s="430">
        <v>20190630</v>
      </c>
      <c r="AG230" s="430" t="s">
        <v>1896</v>
      </c>
      <c r="AH230" s="430" t="s">
        <v>1896</v>
      </c>
      <c r="AI230" s="430" t="s">
        <v>1896</v>
      </c>
      <c r="AJ230" s="439">
        <v>6034</v>
      </c>
      <c r="AL230" s="433"/>
      <c r="AU230" s="430" t="s">
        <v>1896</v>
      </c>
      <c r="AV230" s="430" t="s">
        <v>1897</v>
      </c>
      <c r="BG230" s="435"/>
    </row>
    <row r="231" spans="1:59" ht="15" customHeight="1" x14ac:dyDescent="0.3">
      <c r="A231" s="430" t="s">
        <v>1883</v>
      </c>
      <c r="B231" s="430">
        <v>2019</v>
      </c>
      <c r="C231" s="16" t="s">
        <v>407</v>
      </c>
      <c r="D231" s="430" t="s">
        <v>1884</v>
      </c>
      <c r="E231" s="430" t="s">
        <v>1885</v>
      </c>
      <c r="F231" s="430"/>
      <c r="H231" s="432" t="s">
        <v>1886</v>
      </c>
      <c r="I231" s="432" t="s">
        <v>1887</v>
      </c>
      <c r="J231" s="432" t="s">
        <v>1888</v>
      </c>
      <c r="K231" s="430" t="s">
        <v>1889</v>
      </c>
      <c r="L231" s="430" t="s">
        <v>1889</v>
      </c>
      <c r="M231" s="430">
        <v>3110</v>
      </c>
      <c r="N231" s="430" t="s">
        <v>1890</v>
      </c>
      <c r="O231" s="430" t="s">
        <v>1891</v>
      </c>
      <c r="P231" s="430" t="s">
        <v>1892</v>
      </c>
      <c r="Q231" s="432" t="s">
        <v>1893</v>
      </c>
      <c r="R231" s="432" t="s">
        <v>1894</v>
      </c>
      <c r="T231" s="430" t="s">
        <v>1895</v>
      </c>
      <c r="V231" s="430" t="s">
        <v>1895</v>
      </c>
      <c r="AD231" s="430">
        <v>20180701</v>
      </c>
      <c r="AE231" s="430">
        <v>20190630</v>
      </c>
      <c r="AG231" s="430" t="s">
        <v>1896</v>
      </c>
      <c r="AH231" s="430" t="s">
        <v>1896</v>
      </c>
      <c r="AI231" s="430" t="s">
        <v>1896</v>
      </c>
      <c r="AJ231" s="439">
        <v>6034</v>
      </c>
      <c r="AL231" s="433"/>
      <c r="AU231" s="430" t="s">
        <v>1896</v>
      </c>
      <c r="AV231" s="430" t="s">
        <v>1897</v>
      </c>
      <c r="BG231" s="435"/>
    </row>
    <row r="232" spans="1:59" ht="15" customHeight="1" x14ac:dyDescent="0.3">
      <c r="A232" s="430" t="s">
        <v>1883</v>
      </c>
      <c r="B232" s="430">
        <v>2019</v>
      </c>
      <c r="C232" s="16" t="s">
        <v>408</v>
      </c>
      <c r="D232" s="430" t="s">
        <v>1884</v>
      </c>
      <c r="E232" s="430" t="s">
        <v>1885</v>
      </c>
      <c r="F232" s="430"/>
      <c r="H232" s="432" t="s">
        <v>1886</v>
      </c>
      <c r="I232" s="432" t="s">
        <v>1887</v>
      </c>
      <c r="J232" s="432" t="s">
        <v>1888</v>
      </c>
      <c r="K232" s="430" t="s">
        <v>1889</v>
      </c>
      <c r="L232" s="430" t="s">
        <v>1889</v>
      </c>
      <c r="M232" s="430">
        <v>3110</v>
      </c>
      <c r="N232" s="430" t="s">
        <v>1890</v>
      </c>
      <c r="O232" s="430" t="s">
        <v>1891</v>
      </c>
      <c r="P232" s="430" t="s">
        <v>1892</v>
      </c>
      <c r="Q232" s="432" t="s">
        <v>1893</v>
      </c>
      <c r="R232" s="432" t="s">
        <v>1894</v>
      </c>
      <c r="T232" s="430" t="s">
        <v>1895</v>
      </c>
      <c r="V232" s="430" t="s">
        <v>1895</v>
      </c>
      <c r="AD232" s="430">
        <v>20180701</v>
      </c>
      <c r="AE232" s="430">
        <v>20190630</v>
      </c>
      <c r="AG232" s="430" t="s">
        <v>1896</v>
      </c>
      <c r="AH232" s="430" t="s">
        <v>1896</v>
      </c>
      <c r="AI232" s="430" t="s">
        <v>1896</v>
      </c>
      <c r="AJ232" s="439">
        <v>6034</v>
      </c>
      <c r="AL232" s="433"/>
      <c r="AU232" s="430" t="s">
        <v>1896</v>
      </c>
      <c r="AV232" s="430" t="s">
        <v>1897</v>
      </c>
      <c r="BG232" s="435"/>
    </row>
    <row r="233" spans="1:59" ht="15" customHeight="1" x14ac:dyDescent="0.3">
      <c r="A233" s="430" t="s">
        <v>1883</v>
      </c>
      <c r="B233" s="430">
        <v>2019</v>
      </c>
      <c r="C233" s="16" t="s">
        <v>409</v>
      </c>
      <c r="D233" s="430" t="s">
        <v>1884</v>
      </c>
      <c r="E233" s="430" t="s">
        <v>1885</v>
      </c>
      <c r="F233" s="430"/>
      <c r="H233" s="432" t="s">
        <v>1886</v>
      </c>
      <c r="I233" s="432" t="s">
        <v>1887</v>
      </c>
      <c r="J233" s="432" t="s">
        <v>1888</v>
      </c>
      <c r="K233" s="430" t="s">
        <v>1889</v>
      </c>
      <c r="L233" s="430" t="s">
        <v>1889</v>
      </c>
      <c r="M233" s="430">
        <v>3110</v>
      </c>
      <c r="N233" s="430" t="s">
        <v>1890</v>
      </c>
      <c r="O233" s="430" t="s">
        <v>1891</v>
      </c>
      <c r="P233" s="430" t="s">
        <v>1892</v>
      </c>
      <c r="Q233" s="432" t="s">
        <v>1893</v>
      </c>
      <c r="R233" s="432" t="s">
        <v>1894</v>
      </c>
      <c r="T233" s="430" t="s">
        <v>1895</v>
      </c>
      <c r="V233" s="430" t="s">
        <v>1895</v>
      </c>
      <c r="AD233" s="430">
        <v>20180701</v>
      </c>
      <c r="AE233" s="430">
        <v>20190630</v>
      </c>
      <c r="AG233" s="430" t="s">
        <v>1896</v>
      </c>
      <c r="AH233" s="430" t="s">
        <v>1896</v>
      </c>
      <c r="AI233" s="430" t="s">
        <v>1896</v>
      </c>
      <c r="AJ233" s="439">
        <v>6034</v>
      </c>
      <c r="AL233" s="433"/>
      <c r="AU233" s="430" t="s">
        <v>1896</v>
      </c>
      <c r="AV233" s="430" t="s">
        <v>1897</v>
      </c>
      <c r="BG233" s="435"/>
    </row>
    <row r="234" spans="1:59" ht="15" customHeight="1" x14ac:dyDescent="0.3">
      <c r="A234" s="430" t="s">
        <v>1883</v>
      </c>
      <c r="B234" s="430">
        <v>2019</v>
      </c>
      <c r="C234" s="16" t="s">
        <v>410</v>
      </c>
      <c r="D234" s="430" t="s">
        <v>1884</v>
      </c>
      <c r="E234" s="430" t="s">
        <v>1885</v>
      </c>
      <c r="F234" s="430"/>
      <c r="H234" s="432" t="s">
        <v>1886</v>
      </c>
      <c r="I234" s="432" t="s">
        <v>1887</v>
      </c>
      <c r="J234" s="432" t="s">
        <v>1888</v>
      </c>
      <c r="K234" s="430" t="s">
        <v>1889</v>
      </c>
      <c r="L234" s="430" t="s">
        <v>1889</v>
      </c>
      <c r="M234" s="430">
        <v>3110</v>
      </c>
      <c r="N234" s="430" t="s">
        <v>1890</v>
      </c>
      <c r="O234" s="430" t="s">
        <v>1891</v>
      </c>
      <c r="P234" s="430" t="s">
        <v>1892</v>
      </c>
      <c r="Q234" s="432" t="s">
        <v>1893</v>
      </c>
      <c r="R234" s="432" t="s">
        <v>1894</v>
      </c>
      <c r="T234" s="430" t="s">
        <v>1895</v>
      </c>
      <c r="V234" s="430" t="s">
        <v>1895</v>
      </c>
      <c r="AD234" s="430">
        <v>20180701</v>
      </c>
      <c r="AE234" s="430">
        <v>20190630</v>
      </c>
      <c r="AG234" s="430" t="s">
        <v>1896</v>
      </c>
      <c r="AH234" s="430" t="s">
        <v>1896</v>
      </c>
      <c r="AI234" s="430" t="s">
        <v>1896</v>
      </c>
      <c r="AJ234" s="439">
        <v>6034</v>
      </c>
      <c r="AL234" s="433"/>
      <c r="AU234" s="430" t="s">
        <v>1896</v>
      </c>
      <c r="AV234" s="430" t="s">
        <v>1897</v>
      </c>
      <c r="BG234" s="435"/>
    </row>
    <row r="235" spans="1:59" ht="15" customHeight="1" x14ac:dyDescent="0.3">
      <c r="A235" s="430" t="s">
        <v>1883</v>
      </c>
      <c r="B235" s="430">
        <v>2019</v>
      </c>
      <c r="C235" s="16" t="s">
        <v>412</v>
      </c>
      <c r="D235" s="430" t="s">
        <v>1884</v>
      </c>
      <c r="E235" s="430" t="s">
        <v>1885</v>
      </c>
      <c r="F235" s="430"/>
      <c r="H235" s="432" t="s">
        <v>1886</v>
      </c>
      <c r="I235" s="432" t="s">
        <v>1887</v>
      </c>
      <c r="J235" s="432" t="s">
        <v>1888</v>
      </c>
      <c r="K235" s="430" t="s">
        <v>1889</v>
      </c>
      <c r="L235" s="430" t="s">
        <v>1889</v>
      </c>
      <c r="M235" s="430">
        <v>3110</v>
      </c>
      <c r="N235" s="430" t="s">
        <v>1890</v>
      </c>
      <c r="O235" s="430" t="s">
        <v>1891</v>
      </c>
      <c r="P235" s="430" t="s">
        <v>1892</v>
      </c>
      <c r="Q235" s="432" t="s">
        <v>1893</v>
      </c>
      <c r="R235" s="432" t="s">
        <v>1894</v>
      </c>
      <c r="T235" s="430" t="s">
        <v>1895</v>
      </c>
      <c r="V235" s="430" t="s">
        <v>1895</v>
      </c>
      <c r="AD235" s="430">
        <v>20180701</v>
      </c>
      <c r="AE235" s="430">
        <v>20190630</v>
      </c>
      <c r="AG235" s="430" t="s">
        <v>1896</v>
      </c>
      <c r="AH235" s="430" t="s">
        <v>1896</v>
      </c>
      <c r="AI235" s="430" t="s">
        <v>1896</v>
      </c>
      <c r="AJ235" s="439">
        <v>6034</v>
      </c>
      <c r="AL235" s="433"/>
      <c r="AU235" s="430" t="s">
        <v>1896</v>
      </c>
      <c r="AV235" s="430" t="s">
        <v>1897</v>
      </c>
      <c r="BG235" s="435"/>
    </row>
    <row r="236" spans="1:59" ht="15" customHeight="1" x14ac:dyDescent="0.3">
      <c r="A236" s="430" t="s">
        <v>1883</v>
      </c>
      <c r="B236" s="430">
        <v>2019</v>
      </c>
      <c r="C236" s="16" t="s">
        <v>414</v>
      </c>
      <c r="D236" s="430" t="s">
        <v>1884</v>
      </c>
      <c r="E236" s="430" t="s">
        <v>1885</v>
      </c>
      <c r="F236" s="430"/>
      <c r="H236" s="432" t="s">
        <v>1886</v>
      </c>
      <c r="I236" s="432" t="s">
        <v>1887</v>
      </c>
      <c r="J236" s="432" t="s">
        <v>1888</v>
      </c>
      <c r="K236" s="430" t="s">
        <v>1889</v>
      </c>
      <c r="L236" s="430" t="s">
        <v>1889</v>
      </c>
      <c r="M236" s="430">
        <v>3110</v>
      </c>
      <c r="N236" s="430" t="s">
        <v>1890</v>
      </c>
      <c r="O236" s="430" t="s">
        <v>1891</v>
      </c>
      <c r="P236" s="430" t="s">
        <v>1892</v>
      </c>
      <c r="Q236" s="432" t="s">
        <v>1893</v>
      </c>
      <c r="R236" s="432" t="s">
        <v>1894</v>
      </c>
      <c r="T236" s="430" t="s">
        <v>1895</v>
      </c>
      <c r="V236" s="430" t="s">
        <v>1895</v>
      </c>
      <c r="AD236" s="430">
        <v>20180701</v>
      </c>
      <c r="AE236" s="430">
        <v>20190630</v>
      </c>
      <c r="AG236" s="430" t="s">
        <v>1896</v>
      </c>
      <c r="AH236" s="430" t="s">
        <v>1896</v>
      </c>
      <c r="AI236" s="430" t="s">
        <v>1896</v>
      </c>
      <c r="AJ236" s="439">
        <v>6034</v>
      </c>
      <c r="AL236" s="433"/>
      <c r="AU236" s="430" t="s">
        <v>1896</v>
      </c>
      <c r="AV236" s="430" t="s">
        <v>1897</v>
      </c>
      <c r="BG236" s="435"/>
    </row>
    <row r="237" spans="1:59" ht="15" customHeight="1" x14ac:dyDescent="0.3">
      <c r="A237" s="430" t="s">
        <v>1883</v>
      </c>
      <c r="B237" s="430">
        <v>2019</v>
      </c>
      <c r="C237" s="16" t="s">
        <v>416</v>
      </c>
      <c r="D237" s="430" t="s">
        <v>1884</v>
      </c>
      <c r="E237" s="430" t="s">
        <v>1885</v>
      </c>
      <c r="F237" s="430"/>
      <c r="H237" s="432" t="s">
        <v>1886</v>
      </c>
      <c r="I237" s="432" t="s">
        <v>1887</v>
      </c>
      <c r="J237" s="432" t="s">
        <v>1888</v>
      </c>
      <c r="K237" s="430" t="s">
        <v>1889</v>
      </c>
      <c r="L237" s="430" t="s">
        <v>1889</v>
      </c>
      <c r="M237" s="430">
        <v>3110</v>
      </c>
      <c r="N237" s="430" t="s">
        <v>1890</v>
      </c>
      <c r="O237" s="430" t="s">
        <v>1891</v>
      </c>
      <c r="P237" s="430" t="s">
        <v>1892</v>
      </c>
      <c r="Q237" s="432" t="s">
        <v>1893</v>
      </c>
      <c r="R237" s="432" t="s">
        <v>1894</v>
      </c>
      <c r="T237" s="430" t="s">
        <v>1895</v>
      </c>
      <c r="V237" s="430" t="s">
        <v>1895</v>
      </c>
      <c r="AD237" s="430">
        <v>20180701</v>
      </c>
      <c r="AE237" s="430">
        <v>20190630</v>
      </c>
      <c r="AG237" s="430" t="s">
        <v>1896</v>
      </c>
      <c r="AH237" s="430" t="s">
        <v>1896</v>
      </c>
      <c r="AI237" s="430" t="s">
        <v>1896</v>
      </c>
      <c r="AJ237" s="439">
        <v>6034</v>
      </c>
      <c r="AL237" s="433"/>
      <c r="AU237" s="430" t="s">
        <v>1896</v>
      </c>
      <c r="AV237" s="430" t="s">
        <v>1897</v>
      </c>
      <c r="BG237" s="435"/>
    </row>
    <row r="238" spans="1:59" ht="15" customHeight="1" x14ac:dyDescent="0.3">
      <c r="A238" s="430" t="s">
        <v>1883</v>
      </c>
      <c r="B238" s="430">
        <v>2019</v>
      </c>
      <c r="C238" s="16" t="s">
        <v>418</v>
      </c>
      <c r="D238" s="430" t="s">
        <v>1884</v>
      </c>
      <c r="E238" s="430" t="s">
        <v>1885</v>
      </c>
      <c r="F238" s="430"/>
      <c r="H238" s="432" t="s">
        <v>1886</v>
      </c>
      <c r="I238" s="432" t="s">
        <v>1887</v>
      </c>
      <c r="J238" s="432" t="s">
        <v>1888</v>
      </c>
      <c r="K238" s="430" t="s">
        <v>1889</v>
      </c>
      <c r="L238" s="430" t="s">
        <v>1889</v>
      </c>
      <c r="M238" s="430">
        <v>3110</v>
      </c>
      <c r="N238" s="430" t="s">
        <v>1890</v>
      </c>
      <c r="O238" s="430" t="s">
        <v>1891</v>
      </c>
      <c r="P238" s="430" t="s">
        <v>1892</v>
      </c>
      <c r="Q238" s="432" t="s">
        <v>1893</v>
      </c>
      <c r="R238" s="432" t="s">
        <v>1894</v>
      </c>
      <c r="T238" s="430" t="s">
        <v>1895</v>
      </c>
      <c r="V238" s="430" t="s">
        <v>1895</v>
      </c>
      <c r="AD238" s="430">
        <v>20180701</v>
      </c>
      <c r="AE238" s="430">
        <v>20190630</v>
      </c>
      <c r="AG238" s="430" t="s">
        <v>1896</v>
      </c>
      <c r="AH238" s="430" t="s">
        <v>1896</v>
      </c>
      <c r="AI238" s="430" t="s">
        <v>1896</v>
      </c>
      <c r="AJ238" s="439">
        <v>6034</v>
      </c>
      <c r="AL238" s="433"/>
      <c r="AU238" s="430" t="s">
        <v>1896</v>
      </c>
      <c r="AV238" s="430" t="s">
        <v>1897</v>
      </c>
      <c r="BG238" s="435"/>
    </row>
    <row r="239" spans="1:59" ht="15" customHeight="1" x14ac:dyDescent="0.3">
      <c r="A239" s="430" t="s">
        <v>1883</v>
      </c>
      <c r="B239" s="430">
        <v>2019</v>
      </c>
      <c r="C239" s="16" t="s">
        <v>419</v>
      </c>
      <c r="D239" s="430" t="s">
        <v>1884</v>
      </c>
      <c r="E239" s="430" t="s">
        <v>1885</v>
      </c>
      <c r="F239" s="430"/>
      <c r="H239" s="432" t="s">
        <v>1886</v>
      </c>
      <c r="I239" s="432" t="s">
        <v>1887</v>
      </c>
      <c r="J239" s="432" t="s">
        <v>1888</v>
      </c>
      <c r="K239" s="430" t="s">
        <v>1889</v>
      </c>
      <c r="L239" s="430" t="s">
        <v>1889</v>
      </c>
      <c r="M239" s="430">
        <v>3110</v>
      </c>
      <c r="N239" s="430" t="s">
        <v>1890</v>
      </c>
      <c r="O239" s="430" t="s">
        <v>1891</v>
      </c>
      <c r="P239" s="430" t="s">
        <v>1892</v>
      </c>
      <c r="Q239" s="432" t="s">
        <v>1893</v>
      </c>
      <c r="R239" s="432" t="s">
        <v>1894</v>
      </c>
      <c r="T239" s="430" t="s">
        <v>1895</v>
      </c>
      <c r="V239" s="430" t="s">
        <v>1895</v>
      </c>
      <c r="AD239" s="430">
        <v>20180701</v>
      </c>
      <c r="AE239" s="430">
        <v>20190630</v>
      </c>
      <c r="AG239" s="430" t="s">
        <v>1896</v>
      </c>
      <c r="AH239" s="430" t="s">
        <v>1896</v>
      </c>
      <c r="AI239" s="430" t="s">
        <v>1896</v>
      </c>
      <c r="AJ239" s="439">
        <v>6034</v>
      </c>
      <c r="AL239" s="433"/>
      <c r="AU239" s="430" t="s">
        <v>1896</v>
      </c>
      <c r="AV239" s="430" t="s">
        <v>1897</v>
      </c>
      <c r="BG239" s="435"/>
    </row>
    <row r="240" spans="1:59" ht="15" customHeight="1" x14ac:dyDescent="0.3">
      <c r="A240" s="430" t="s">
        <v>1883</v>
      </c>
      <c r="B240" s="430">
        <v>2019</v>
      </c>
      <c r="C240" s="16" t="s">
        <v>421</v>
      </c>
      <c r="D240" s="430" t="s">
        <v>1884</v>
      </c>
      <c r="E240" s="430" t="s">
        <v>1885</v>
      </c>
      <c r="F240" s="430"/>
      <c r="H240" s="432" t="s">
        <v>1886</v>
      </c>
      <c r="I240" s="432" t="s">
        <v>1887</v>
      </c>
      <c r="J240" s="432" t="s">
        <v>1888</v>
      </c>
      <c r="K240" s="430" t="s">
        <v>1889</v>
      </c>
      <c r="L240" s="430" t="s">
        <v>1889</v>
      </c>
      <c r="M240" s="430">
        <v>3110</v>
      </c>
      <c r="N240" s="430" t="s">
        <v>1890</v>
      </c>
      <c r="O240" s="430" t="s">
        <v>1891</v>
      </c>
      <c r="P240" s="430" t="s">
        <v>1892</v>
      </c>
      <c r="Q240" s="432" t="s">
        <v>1893</v>
      </c>
      <c r="R240" s="432" t="s">
        <v>1894</v>
      </c>
      <c r="T240" s="430" t="s">
        <v>1895</v>
      </c>
      <c r="V240" s="430" t="s">
        <v>1895</v>
      </c>
      <c r="AD240" s="430">
        <v>20180701</v>
      </c>
      <c r="AE240" s="430">
        <v>20190630</v>
      </c>
      <c r="AG240" s="430" t="s">
        <v>1896</v>
      </c>
      <c r="AH240" s="430" t="s">
        <v>1896</v>
      </c>
      <c r="AI240" s="430" t="s">
        <v>1896</v>
      </c>
      <c r="AJ240" s="439">
        <v>6034</v>
      </c>
      <c r="AL240" s="433"/>
      <c r="AU240" s="430" t="s">
        <v>1896</v>
      </c>
      <c r="AV240" s="430" t="s">
        <v>1897</v>
      </c>
      <c r="BG240" s="435"/>
    </row>
    <row r="241" spans="1:59" ht="15" customHeight="1" x14ac:dyDescent="0.3">
      <c r="A241" s="430" t="s">
        <v>1883</v>
      </c>
      <c r="B241" s="430">
        <v>2019</v>
      </c>
      <c r="C241" s="16" t="s">
        <v>423</v>
      </c>
      <c r="D241" s="430" t="s">
        <v>1884</v>
      </c>
      <c r="E241" s="430" t="s">
        <v>1885</v>
      </c>
      <c r="F241" s="430"/>
      <c r="H241" s="432" t="s">
        <v>1886</v>
      </c>
      <c r="I241" s="432" t="s">
        <v>1887</v>
      </c>
      <c r="J241" s="432" t="s">
        <v>1888</v>
      </c>
      <c r="K241" s="430" t="s">
        <v>1889</v>
      </c>
      <c r="L241" s="430" t="s">
        <v>1889</v>
      </c>
      <c r="M241" s="430">
        <v>3110</v>
      </c>
      <c r="N241" s="430" t="s">
        <v>1890</v>
      </c>
      <c r="O241" s="430" t="s">
        <v>1891</v>
      </c>
      <c r="P241" s="430" t="s">
        <v>1892</v>
      </c>
      <c r="Q241" s="432" t="s">
        <v>1893</v>
      </c>
      <c r="R241" s="432" t="s">
        <v>1894</v>
      </c>
      <c r="T241" s="430" t="s">
        <v>1895</v>
      </c>
      <c r="V241" s="430" t="s">
        <v>1895</v>
      </c>
      <c r="AD241" s="430">
        <v>20180701</v>
      </c>
      <c r="AE241" s="430">
        <v>20190630</v>
      </c>
      <c r="AG241" s="430" t="s">
        <v>1896</v>
      </c>
      <c r="AH241" s="430" t="s">
        <v>1896</v>
      </c>
      <c r="AI241" s="430" t="s">
        <v>1896</v>
      </c>
      <c r="AJ241" s="439">
        <v>6034</v>
      </c>
      <c r="AL241" s="433"/>
      <c r="AU241" s="430" t="s">
        <v>1896</v>
      </c>
      <c r="AV241" s="430" t="s">
        <v>1897</v>
      </c>
      <c r="BG241" s="435"/>
    </row>
    <row r="242" spans="1:59" ht="15" customHeight="1" x14ac:dyDescent="0.3">
      <c r="A242" s="430" t="s">
        <v>1883</v>
      </c>
      <c r="B242" s="430">
        <v>2019</v>
      </c>
      <c r="C242" s="16" t="s">
        <v>425</v>
      </c>
      <c r="D242" s="430" t="s">
        <v>1884</v>
      </c>
      <c r="E242" s="430" t="s">
        <v>1885</v>
      </c>
      <c r="F242" s="430"/>
      <c r="H242" s="432" t="s">
        <v>1886</v>
      </c>
      <c r="I242" s="432" t="s">
        <v>1887</v>
      </c>
      <c r="J242" s="432" t="s">
        <v>1888</v>
      </c>
      <c r="K242" s="430" t="s">
        <v>1889</v>
      </c>
      <c r="L242" s="430" t="s">
        <v>1889</v>
      </c>
      <c r="M242" s="430">
        <v>3110</v>
      </c>
      <c r="N242" s="430" t="s">
        <v>1890</v>
      </c>
      <c r="O242" s="430" t="s">
        <v>1891</v>
      </c>
      <c r="P242" s="430" t="s">
        <v>1892</v>
      </c>
      <c r="Q242" s="432" t="s">
        <v>1893</v>
      </c>
      <c r="R242" s="432" t="s">
        <v>1894</v>
      </c>
      <c r="T242" s="430" t="s">
        <v>1895</v>
      </c>
      <c r="V242" s="430" t="s">
        <v>1895</v>
      </c>
      <c r="AD242" s="430">
        <v>20180701</v>
      </c>
      <c r="AE242" s="430">
        <v>20190630</v>
      </c>
      <c r="AG242" s="430" t="s">
        <v>1896</v>
      </c>
      <c r="AH242" s="430" t="s">
        <v>1896</v>
      </c>
      <c r="AI242" s="430" t="s">
        <v>1896</v>
      </c>
      <c r="AJ242" s="439">
        <v>6034</v>
      </c>
      <c r="AL242" s="433"/>
      <c r="AU242" s="430" t="s">
        <v>1896</v>
      </c>
      <c r="AV242" s="430" t="s">
        <v>1897</v>
      </c>
      <c r="BG242" s="435"/>
    </row>
    <row r="243" spans="1:59" ht="15" customHeight="1" x14ac:dyDescent="0.3">
      <c r="A243" s="430" t="s">
        <v>1883</v>
      </c>
      <c r="B243" s="430">
        <v>2019</v>
      </c>
      <c r="C243" s="16" t="s">
        <v>427</v>
      </c>
      <c r="D243" s="430" t="s">
        <v>1884</v>
      </c>
      <c r="E243" s="430" t="s">
        <v>1885</v>
      </c>
      <c r="F243" s="430"/>
      <c r="H243" s="432" t="s">
        <v>1886</v>
      </c>
      <c r="I243" s="432" t="s">
        <v>1887</v>
      </c>
      <c r="J243" s="432" t="s">
        <v>1888</v>
      </c>
      <c r="K243" s="430" t="s">
        <v>1889</v>
      </c>
      <c r="L243" s="430" t="s">
        <v>1889</v>
      </c>
      <c r="M243" s="430">
        <v>3110</v>
      </c>
      <c r="N243" s="430" t="s">
        <v>1890</v>
      </c>
      <c r="O243" s="430" t="s">
        <v>1891</v>
      </c>
      <c r="P243" s="430" t="s">
        <v>1892</v>
      </c>
      <c r="Q243" s="432" t="s">
        <v>1893</v>
      </c>
      <c r="R243" s="432" t="s">
        <v>1894</v>
      </c>
      <c r="T243" s="430" t="s">
        <v>1895</v>
      </c>
      <c r="V243" s="430" t="s">
        <v>1895</v>
      </c>
      <c r="AD243" s="430">
        <v>20180701</v>
      </c>
      <c r="AE243" s="430">
        <v>20190630</v>
      </c>
      <c r="AG243" s="430" t="s">
        <v>1896</v>
      </c>
      <c r="AH243" s="430" t="s">
        <v>1896</v>
      </c>
      <c r="AI243" s="430" t="s">
        <v>1896</v>
      </c>
      <c r="AJ243" s="439">
        <v>6034</v>
      </c>
      <c r="AL243" s="433"/>
      <c r="AU243" s="430" t="s">
        <v>1896</v>
      </c>
      <c r="AV243" s="430" t="s">
        <v>1897</v>
      </c>
      <c r="BG243" s="435"/>
    </row>
    <row r="244" spans="1:59" ht="15" customHeight="1" x14ac:dyDescent="0.3">
      <c r="A244" s="430" t="s">
        <v>1883</v>
      </c>
      <c r="B244" s="430">
        <v>2019</v>
      </c>
      <c r="C244" s="16" t="s">
        <v>429</v>
      </c>
      <c r="D244" s="430" t="s">
        <v>1884</v>
      </c>
      <c r="E244" s="430" t="s">
        <v>1885</v>
      </c>
      <c r="F244" s="430"/>
      <c r="H244" s="432" t="s">
        <v>1886</v>
      </c>
      <c r="I244" s="432" t="s">
        <v>1887</v>
      </c>
      <c r="J244" s="432" t="s">
        <v>1888</v>
      </c>
      <c r="K244" s="430" t="s">
        <v>1889</v>
      </c>
      <c r="L244" s="430" t="s">
        <v>1889</v>
      </c>
      <c r="M244" s="430">
        <v>3110</v>
      </c>
      <c r="N244" s="430" t="s">
        <v>1890</v>
      </c>
      <c r="O244" s="430" t="s">
        <v>1891</v>
      </c>
      <c r="P244" s="430" t="s">
        <v>1892</v>
      </c>
      <c r="Q244" s="432" t="s">
        <v>1893</v>
      </c>
      <c r="R244" s="432" t="s">
        <v>1894</v>
      </c>
      <c r="T244" s="430" t="s">
        <v>1895</v>
      </c>
      <c r="V244" s="430" t="s">
        <v>1895</v>
      </c>
      <c r="AD244" s="430">
        <v>20180701</v>
      </c>
      <c r="AE244" s="430">
        <v>20190630</v>
      </c>
      <c r="AG244" s="430" t="s">
        <v>1896</v>
      </c>
      <c r="AH244" s="430" t="s">
        <v>1896</v>
      </c>
      <c r="AI244" s="430" t="s">
        <v>1896</v>
      </c>
      <c r="AJ244" s="439">
        <v>6034</v>
      </c>
      <c r="AL244" s="433"/>
      <c r="AU244" s="430" t="s">
        <v>1896</v>
      </c>
      <c r="AV244" s="430" t="s">
        <v>1897</v>
      </c>
      <c r="BG244" s="435"/>
    </row>
    <row r="245" spans="1:59" ht="15" customHeight="1" x14ac:dyDescent="0.3">
      <c r="A245" s="430" t="s">
        <v>1883</v>
      </c>
      <c r="B245" s="430">
        <v>2019</v>
      </c>
      <c r="C245" s="16" t="s">
        <v>431</v>
      </c>
      <c r="D245" s="430" t="s">
        <v>1884</v>
      </c>
      <c r="E245" s="430" t="s">
        <v>1885</v>
      </c>
      <c r="F245" s="430"/>
      <c r="H245" s="432" t="s">
        <v>1886</v>
      </c>
      <c r="I245" s="432" t="s">
        <v>1887</v>
      </c>
      <c r="J245" s="432" t="s">
        <v>1888</v>
      </c>
      <c r="K245" s="430" t="s">
        <v>1889</v>
      </c>
      <c r="L245" s="430" t="s">
        <v>1889</v>
      </c>
      <c r="M245" s="430">
        <v>3110</v>
      </c>
      <c r="N245" s="430" t="s">
        <v>1890</v>
      </c>
      <c r="O245" s="430" t="s">
        <v>1891</v>
      </c>
      <c r="P245" s="430" t="s">
        <v>1892</v>
      </c>
      <c r="Q245" s="432" t="s">
        <v>1893</v>
      </c>
      <c r="R245" s="432" t="s">
        <v>1894</v>
      </c>
      <c r="T245" s="430" t="s">
        <v>1895</v>
      </c>
      <c r="V245" s="430" t="s">
        <v>1895</v>
      </c>
      <c r="AD245" s="430">
        <v>20180701</v>
      </c>
      <c r="AE245" s="430">
        <v>20190630</v>
      </c>
      <c r="AG245" s="430" t="s">
        <v>1896</v>
      </c>
      <c r="AH245" s="430" t="s">
        <v>1896</v>
      </c>
      <c r="AI245" s="430" t="s">
        <v>1896</v>
      </c>
      <c r="AJ245" s="439">
        <v>6034</v>
      </c>
      <c r="AL245" s="433"/>
      <c r="AU245" s="430" t="s">
        <v>1896</v>
      </c>
      <c r="AV245" s="430" t="s">
        <v>1897</v>
      </c>
      <c r="BG245" s="435"/>
    </row>
    <row r="246" spans="1:59" ht="15" customHeight="1" x14ac:dyDescent="0.3">
      <c r="A246" s="430" t="s">
        <v>1883</v>
      </c>
      <c r="B246" s="430">
        <v>2019</v>
      </c>
      <c r="C246" s="16" t="s">
        <v>432</v>
      </c>
      <c r="D246" s="430" t="s">
        <v>1884</v>
      </c>
      <c r="E246" s="430" t="s">
        <v>1885</v>
      </c>
      <c r="F246" s="430"/>
      <c r="H246" s="432" t="s">
        <v>1886</v>
      </c>
      <c r="I246" s="432" t="s">
        <v>1887</v>
      </c>
      <c r="J246" s="432" t="s">
        <v>1888</v>
      </c>
      <c r="K246" s="430" t="s">
        <v>1889</v>
      </c>
      <c r="L246" s="430" t="s">
        <v>1889</v>
      </c>
      <c r="M246" s="430">
        <v>3110</v>
      </c>
      <c r="N246" s="430" t="s">
        <v>1890</v>
      </c>
      <c r="O246" s="430" t="s">
        <v>1891</v>
      </c>
      <c r="P246" s="430" t="s">
        <v>1892</v>
      </c>
      <c r="Q246" s="432" t="s">
        <v>1893</v>
      </c>
      <c r="R246" s="432" t="s">
        <v>1894</v>
      </c>
      <c r="T246" s="430" t="s">
        <v>1895</v>
      </c>
      <c r="V246" s="430" t="s">
        <v>1895</v>
      </c>
      <c r="AD246" s="430">
        <v>20180701</v>
      </c>
      <c r="AE246" s="430">
        <v>20190630</v>
      </c>
      <c r="AG246" s="430" t="s">
        <v>1896</v>
      </c>
      <c r="AH246" s="430" t="s">
        <v>1896</v>
      </c>
      <c r="AI246" s="430" t="s">
        <v>1896</v>
      </c>
      <c r="AJ246" s="439">
        <v>6034</v>
      </c>
      <c r="AL246" s="433"/>
      <c r="AU246" s="430" t="s">
        <v>1896</v>
      </c>
      <c r="AV246" s="430" t="s">
        <v>1897</v>
      </c>
      <c r="BG246" s="435"/>
    </row>
    <row r="247" spans="1:59" ht="15" customHeight="1" x14ac:dyDescent="0.3">
      <c r="A247" s="430" t="s">
        <v>1883</v>
      </c>
      <c r="B247" s="430">
        <v>2019</v>
      </c>
      <c r="C247" s="16" t="s">
        <v>434</v>
      </c>
      <c r="D247" s="430" t="s">
        <v>1884</v>
      </c>
      <c r="E247" s="430" t="s">
        <v>1885</v>
      </c>
      <c r="F247" s="430"/>
      <c r="H247" s="432" t="s">
        <v>1886</v>
      </c>
      <c r="I247" s="432" t="s">
        <v>1887</v>
      </c>
      <c r="J247" s="432" t="s">
        <v>1888</v>
      </c>
      <c r="K247" s="430" t="s">
        <v>1889</v>
      </c>
      <c r="L247" s="430" t="s">
        <v>1889</v>
      </c>
      <c r="M247" s="430">
        <v>3110</v>
      </c>
      <c r="N247" s="430" t="s">
        <v>1890</v>
      </c>
      <c r="O247" s="430" t="s">
        <v>1891</v>
      </c>
      <c r="P247" s="430" t="s">
        <v>1892</v>
      </c>
      <c r="Q247" s="432" t="s">
        <v>1893</v>
      </c>
      <c r="R247" s="432" t="s">
        <v>1894</v>
      </c>
      <c r="T247" s="430" t="s">
        <v>1895</v>
      </c>
      <c r="V247" s="430" t="s">
        <v>1895</v>
      </c>
      <c r="AD247" s="430">
        <v>20180701</v>
      </c>
      <c r="AE247" s="430">
        <v>20190630</v>
      </c>
      <c r="AG247" s="430" t="s">
        <v>1896</v>
      </c>
      <c r="AH247" s="430" t="s">
        <v>1896</v>
      </c>
      <c r="AI247" s="430" t="s">
        <v>1896</v>
      </c>
      <c r="AJ247" s="439">
        <v>6034</v>
      </c>
      <c r="AL247" s="433"/>
      <c r="AU247" s="430" t="s">
        <v>1896</v>
      </c>
      <c r="AV247" s="430" t="s">
        <v>1897</v>
      </c>
      <c r="BG247" s="435"/>
    </row>
    <row r="248" spans="1:59" ht="15" customHeight="1" x14ac:dyDescent="0.3">
      <c r="A248" s="430" t="s">
        <v>1883</v>
      </c>
      <c r="B248" s="430">
        <v>2019</v>
      </c>
      <c r="C248" s="16" t="s">
        <v>435</v>
      </c>
      <c r="D248" s="430" t="s">
        <v>1884</v>
      </c>
      <c r="E248" s="430" t="s">
        <v>1885</v>
      </c>
      <c r="F248" s="430"/>
      <c r="H248" s="432" t="s">
        <v>1886</v>
      </c>
      <c r="I248" s="432" t="s">
        <v>1887</v>
      </c>
      <c r="J248" s="432" t="s">
        <v>1888</v>
      </c>
      <c r="K248" s="430" t="s">
        <v>1889</v>
      </c>
      <c r="L248" s="430" t="s">
        <v>1889</v>
      </c>
      <c r="M248" s="430">
        <v>3110</v>
      </c>
      <c r="N248" s="430" t="s">
        <v>1890</v>
      </c>
      <c r="O248" s="430" t="s">
        <v>1891</v>
      </c>
      <c r="P248" s="430" t="s">
        <v>1892</v>
      </c>
      <c r="Q248" s="432" t="s">
        <v>1893</v>
      </c>
      <c r="R248" s="432" t="s">
        <v>1894</v>
      </c>
      <c r="T248" s="430" t="s">
        <v>1895</v>
      </c>
      <c r="V248" s="430" t="s">
        <v>1895</v>
      </c>
      <c r="AD248" s="430">
        <v>20180701</v>
      </c>
      <c r="AE248" s="430">
        <v>20190630</v>
      </c>
      <c r="AG248" s="430" t="s">
        <v>1896</v>
      </c>
      <c r="AH248" s="430" t="s">
        <v>1896</v>
      </c>
      <c r="AI248" s="430" t="s">
        <v>1896</v>
      </c>
      <c r="AJ248" s="439">
        <v>6034</v>
      </c>
      <c r="AL248" s="433"/>
      <c r="AU248" s="430" t="s">
        <v>1896</v>
      </c>
      <c r="AV248" s="430" t="s">
        <v>1897</v>
      </c>
      <c r="BG248" s="435"/>
    </row>
    <row r="249" spans="1:59" ht="15" customHeight="1" x14ac:dyDescent="0.3">
      <c r="A249" s="430" t="s">
        <v>1883</v>
      </c>
      <c r="B249" s="430">
        <v>2019</v>
      </c>
      <c r="C249" s="16" t="s">
        <v>436</v>
      </c>
      <c r="D249" s="430" t="s">
        <v>1884</v>
      </c>
      <c r="E249" s="430" t="s">
        <v>1885</v>
      </c>
      <c r="F249" s="430"/>
      <c r="H249" s="432" t="s">
        <v>1886</v>
      </c>
      <c r="I249" s="432" t="s">
        <v>1887</v>
      </c>
      <c r="J249" s="432" t="s">
        <v>1888</v>
      </c>
      <c r="K249" s="430" t="s">
        <v>1889</v>
      </c>
      <c r="L249" s="430" t="s">
        <v>1889</v>
      </c>
      <c r="M249" s="430">
        <v>3110</v>
      </c>
      <c r="N249" s="430" t="s">
        <v>1890</v>
      </c>
      <c r="O249" s="430" t="s">
        <v>1891</v>
      </c>
      <c r="P249" s="430" t="s">
        <v>1892</v>
      </c>
      <c r="Q249" s="432" t="s">
        <v>1893</v>
      </c>
      <c r="R249" s="432" t="s">
        <v>1894</v>
      </c>
      <c r="T249" s="430" t="s">
        <v>1895</v>
      </c>
      <c r="V249" s="430" t="s">
        <v>1895</v>
      </c>
      <c r="AD249" s="430">
        <v>20180701</v>
      </c>
      <c r="AE249" s="430">
        <v>20190630</v>
      </c>
      <c r="AG249" s="430" t="s">
        <v>1896</v>
      </c>
      <c r="AH249" s="430" t="s">
        <v>1896</v>
      </c>
      <c r="AI249" s="430" t="s">
        <v>1896</v>
      </c>
      <c r="AJ249" s="439">
        <v>6034</v>
      </c>
      <c r="AL249" s="433"/>
      <c r="AU249" s="430" t="s">
        <v>1896</v>
      </c>
      <c r="AV249" s="430" t="s">
        <v>1897</v>
      </c>
      <c r="BG249" s="435"/>
    </row>
    <row r="250" spans="1:59" ht="15" customHeight="1" x14ac:dyDescent="0.3">
      <c r="A250" s="430" t="s">
        <v>1883</v>
      </c>
      <c r="B250" s="430">
        <v>2019</v>
      </c>
      <c r="C250" s="16" t="s">
        <v>438</v>
      </c>
      <c r="D250" s="430" t="s">
        <v>1884</v>
      </c>
      <c r="E250" s="430" t="s">
        <v>1885</v>
      </c>
      <c r="F250" s="430"/>
      <c r="H250" s="432" t="s">
        <v>1886</v>
      </c>
      <c r="I250" s="432" t="s">
        <v>1887</v>
      </c>
      <c r="J250" s="432" t="s">
        <v>1888</v>
      </c>
      <c r="K250" s="430" t="s">
        <v>1889</v>
      </c>
      <c r="L250" s="430" t="s">
        <v>1889</v>
      </c>
      <c r="M250" s="430">
        <v>3110</v>
      </c>
      <c r="N250" s="430" t="s">
        <v>1890</v>
      </c>
      <c r="O250" s="430" t="s">
        <v>1891</v>
      </c>
      <c r="P250" s="430" t="s">
        <v>1892</v>
      </c>
      <c r="Q250" s="432" t="s">
        <v>1893</v>
      </c>
      <c r="R250" s="432" t="s">
        <v>1894</v>
      </c>
      <c r="T250" s="430" t="s">
        <v>1895</v>
      </c>
      <c r="V250" s="430" t="s">
        <v>1895</v>
      </c>
      <c r="AD250" s="430">
        <v>20180701</v>
      </c>
      <c r="AE250" s="430">
        <v>20190630</v>
      </c>
      <c r="AG250" s="430" t="s">
        <v>1896</v>
      </c>
      <c r="AH250" s="430" t="s">
        <v>1896</v>
      </c>
      <c r="AI250" s="430" t="s">
        <v>1896</v>
      </c>
      <c r="AJ250" s="439">
        <v>6034</v>
      </c>
      <c r="AL250" s="433"/>
      <c r="AU250" s="430" t="s">
        <v>1896</v>
      </c>
      <c r="AV250" s="430" t="s">
        <v>1897</v>
      </c>
      <c r="BG250" s="435"/>
    </row>
    <row r="251" spans="1:59" ht="15" customHeight="1" x14ac:dyDescent="0.3">
      <c r="A251" s="430" t="s">
        <v>1883</v>
      </c>
      <c r="B251" s="430">
        <v>2019</v>
      </c>
      <c r="C251" s="16" t="s">
        <v>439</v>
      </c>
      <c r="D251" s="430" t="s">
        <v>1884</v>
      </c>
      <c r="E251" s="430" t="s">
        <v>1885</v>
      </c>
      <c r="F251" s="430"/>
      <c r="H251" s="432" t="s">
        <v>1886</v>
      </c>
      <c r="I251" s="432" t="s">
        <v>1887</v>
      </c>
      <c r="J251" s="432" t="s">
        <v>1888</v>
      </c>
      <c r="K251" s="430" t="s">
        <v>1889</v>
      </c>
      <c r="L251" s="430" t="s">
        <v>1889</v>
      </c>
      <c r="M251" s="430">
        <v>3110</v>
      </c>
      <c r="N251" s="430" t="s">
        <v>1890</v>
      </c>
      <c r="O251" s="430" t="s">
        <v>1891</v>
      </c>
      <c r="P251" s="430" t="s">
        <v>1892</v>
      </c>
      <c r="Q251" s="432" t="s">
        <v>1893</v>
      </c>
      <c r="R251" s="432" t="s">
        <v>1894</v>
      </c>
      <c r="T251" s="430" t="s">
        <v>1895</v>
      </c>
      <c r="V251" s="430" t="s">
        <v>1895</v>
      </c>
      <c r="AD251" s="430">
        <v>20180701</v>
      </c>
      <c r="AE251" s="430">
        <v>20190630</v>
      </c>
      <c r="AG251" s="430" t="s">
        <v>1896</v>
      </c>
      <c r="AH251" s="430" t="s">
        <v>1896</v>
      </c>
      <c r="AI251" s="430" t="s">
        <v>1896</v>
      </c>
      <c r="AJ251" s="439">
        <v>6034</v>
      </c>
      <c r="AL251" s="433"/>
      <c r="AU251" s="430" t="s">
        <v>1896</v>
      </c>
      <c r="AV251" s="430" t="s">
        <v>1897</v>
      </c>
      <c r="BG251" s="435"/>
    </row>
    <row r="252" spans="1:59" ht="15" customHeight="1" x14ac:dyDescent="0.3">
      <c r="A252" s="430" t="s">
        <v>1883</v>
      </c>
      <c r="B252" s="430">
        <v>2019</v>
      </c>
      <c r="C252" s="16" t="s">
        <v>441</v>
      </c>
      <c r="D252" s="430" t="s">
        <v>1884</v>
      </c>
      <c r="E252" s="430" t="s">
        <v>1885</v>
      </c>
      <c r="F252" s="430"/>
      <c r="H252" s="432" t="s">
        <v>1886</v>
      </c>
      <c r="I252" s="432" t="s">
        <v>1887</v>
      </c>
      <c r="J252" s="432" t="s">
        <v>1888</v>
      </c>
      <c r="K252" s="430" t="s">
        <v>1889</v>
      </c>
      <c r="L252" s="430" t="s">
        <v>1889</v>
      </c>
      <c r="M252" s="430">
        <v>3110</v>
      </c>
      <c r="N252" s="430" t="s">
        <v>1890</v>
      </c>
      <c r="O252" s="430" t="s">
        <v>1891</v>
      </c>
      <c r="P252" s="430" t="s">
        <v>1892</v>
      </c>
      <c r="Q252" s="432" t="s">
        <v>1893</v>
      </c>
      <c r="R252" s="432" t="s">
        <v>1894</v>
      </c>
      <c r="T252" s="430" t="s">
        <v>1895</v>
      </c>
      <c r="V252" s="430" t="s">
        <v>1895</v>
      </c>
      <c r="AD252" s="430">
        <v>20180701</v>
      </c>
      <c r="AE252" s="430">
        <v>20190630</v>
      </c>
      <c r="AG252" s="430" t="s">
        <v>1896</v>
      </c>
      <c r="AH252" s="430" t="s">
        <v>1896</v>
      </c>
      <c r="AI252" s="430" t="s">
        <v>1896</v>
      </c>
      <c r="AJ252" s="439">
        <v>6034</v>
      </c>
      <c r="AL252" s="433"/>
      <c r="AU252" s="430" t="s">
        <v>1896</v>
      </c>
      <c r="AV252" s="430" t="s">
        <v>1897</v>
      </c>
      <c r="BG252" s="435"/>
    </row>
    <row r="253" spans="1:59" ht="15" customHeight="1" x14ac:dyDescent="0.3">
      <c r="A253" s="430" t="s">
        <v>1883</v>
      </c>
      <c r="B253" s="430">
        <v>2019</v>
      </c>
      <c r="C253" s="16" t="s">
        <v>442</v>
      </c>
      <c r="D253" s="430" t="s">
        <v>1884</v>
      </c>
      <c r="E253" s="430" t="s">
        <v>1885</v>
      </c>
      <c r="F253" s="430"/>
      <c r="H253" s="432" t="s">
        <v>1886</v>
      </c>
      <c r="I253" s="432" t="s">
        <v>1887</v>
      </c>
      <c r="J253" s="432" t="s">
        <v>1888</v>
      </c>
      <c r="K253" s="430" t="s">
        <v>1889</v>
      </c>
      <c r="L253" s="430" t="s">
        <v>1889</v>
      </c>
      <c r="M253" s="430">
        <v>3110</v>
      </c>
      <c r="N253" s="430" t="s">
        <v>1890</v>
      </c>
      <c r="O253" s="430" t="s">
        <v>1891</v>
      </c>
      <c r="P253" s="430" t="s">
        <v>1892</v>
      </c>
      <c r="Q253" s="432" t="s">
        <v>1893</v>
      </c>
      <c r="R253" s="432" t="s">
        <v>1894</v>
      </c>
      <c r="T253" s="430" t="s">
        <v>1895</v>
      </c>
      <c r="V253" s="430" t="s">
        <v>1895</v>
      </c>
      <c r="AD253" s="430">
        <v>20180701</v>
      </c>
      <c r="AE253" s="430">
        <v>20190630</v>
      </c>
      <c r="AG253" s="430" t="s">
        <v>1896</v>
      </c>
      <c r="AH253" s="430" t="s">
        <v>1896</v>
      </c>
      <c r="AI253" s="430" t="s">
        <v>1896</v>
      </c>
      <c r="AJ253" s="439">
        <v>6034</v>
      </c>
      <c r="AL253" s="433"/>
      <c r="AU253" s="430" t="s">
        <v>1896</v>
      </c>
      <c r="AV253" s="430" t="s">
        <v>1897</v>
      </c>
      <c r="BG253" s="435"/>
    </row>
    <row r="254" spans="1:59" ht="15" customHeight="1" x14ac:dyDescent="0.3">
      <c r="A254" s="430" t="s">
        <v>1883</v>
      </c>
      <c r="B254" s="430">
        <v>2019</v>
      </c>
      <c r="C254" s="16" t="s">
        <v>444</v>
      </c>
      <c r="D254" s="430" t="s">
        <v>1884</v>
      </c>
      <c r="E254" s="430" t="s">
        <v>1885</v>
      </c>
      <c r="F254" s="430"/>
      <c r="H254" s="432" t="s">
        <v>1886</v>
      </c>
      <c r="I254" s="432" t="s">
        <v>1887</v>
      </c>
      <c r="J254" s="432" t="s">
        <v>1888</v>
      </c>
      <c r="K254" s="430" t="s">
        <v>1889</v>
      </c>
      <c r="L254" s="430" t="s">
        <v>1889</v>
      </c>
      <c r="M254" s="430">
        <v>3110</v>
      </c>
      <c r="N254" s="430" t="s">
        <v>1890</v>
      </c>
      <c r="O254" s="430" t="s">
        <v>1891</v>
      </c>
      <c r="P254" s="430" t="s">
        <v>1892</v>
      </c>
      <c r="Q254" s="432" t="s">
        <v>1893</v>
      </c>
      <c r="R254" s="432" t="s">
        <v>1894</v>
      </c>
      <c r="T254" s="430" t="s">
        <v>1895</v>
      </c>
      <c r="V254" s="430" t="s">
        <v>1895</v>
      </c>
      <c r="AD254" s="430">
        <v>20180701</v>
      </c>
      <c r="AE254" s="430">
        <v>20190630</v>
      </c>
      <c r="AG254" s="430" t="s">
        <v>1896</v>
      </c>
      <c r="AH254" s="430" t="s">
        <v>1896</v>
      </c>
      <c r="AI254" s="430" t="s">
        <v>1896</v>
      </c>
      <c r="AJ254" s="439">
        <v>6034</v>
      </c>
      <c r="AL254" s="433"/>
      <c r="AU254" s="430" t="s">
        <v>1896</v>
      </c>
      <c r="AV254" s="430" t="s">
        <v>1897</v>
      </c>
      <c r="BG254" s="435"/>
    </row>
    <row r="255" spans="1:59" ht="15" customHeight="1" x14ac:dyDescent="0.3">
      <c r="A255" s="430" t="s">
        <v>1883</v>
      </c>
      <c r="B255" s="430">
        <v>2019</v>
      </c>
      <c r="C255" s="16" t="s">
        <v>446</v>
      </c>
      <c r="D255" s="430" t="s">
        <v>1884</v>
      </c>
      <c r="E255" s="430" t="s">
        <v>1885</v>
      </c>
      <c r="F255" s="430"/>
      <c r="H255" s="432" t="s">
        <v>1886</v>
      </c>
      <c r="I255" s="432" t="s">
        <v>1887</v>
      </c>
      <c r="J255" s="432" t="s">
        <v>1888</v>
      </c>
      <c r="K255" s="430" t="s">
        <v>1889</v>
      </c>
      <c r="L255" s="430" t="s">
        <v>1889</v>
      </c>
      <c r="M255" s="430">
        <v>3110</v>
      </c>
      <c r="N255" s="430" t="s">
        <v>1890</v>
      </c>
      <c r="O255" s="430" t="s">
        <v>1891</v>
      </c>
      <c r="P255" s="430" t="s">
        <v>1892</v>
      </c>
      <c r="Q255" s="432" t="s">
        <v>1893</v>
      </c>
      <c r="R255" s="432" t="s">
        <v>1894</v>
      </c>
      <c r="T255" s="430" t="s">
        <v>1895</v>
      </c>
      <c r="V255" s="430" t="s">
        <v>1895</v>
      </c>
      <c r="AD255" s="430">
        <v>20180701</v>
      </c>
      <c r="AE255" s="430">
        <v>20190630</v>
      </c>
      <c r="AG255" s="430" t="s">
        <v>1896</v>
      </c>
      <c r="AH255" s="430" t="s">
        <v>1896</v>
      </c>
      <c r="AI255" s="430" t="s">
        <v>1896</v>
      </c>
      <c r="AJ255" s="439">
        <v>6034</v>
      </c>
      <c r="AL255" s="433"/>
      <c r="AU255" s="430" t="s">
        <v>1896</v>
      </c>
      <c r="AV255" s="430" t="s">
        <v>1897</v>
      </c>
      <c r="BG255" s="435"/>
    </row>
    <row r="256" spans="1:59" ht="15" customHeight="1" x14ac:dyDescent="0.3">
      <c r="A256" s="430" t="s">
        <v>1883</v>
      </c>
      <c r="B256" s="430">
        <v>2019</v>
      </c>
      <c r="C256" s="16" t="s">
        <v>447</v>
      </c>
      <c r="D256" s="430" t="s">
        <v>1884</v>
      </c>
      <c r="E256" s="430" t="s">
        <v>1885</v>
      </c>
      <c r="F256" s="430"/>
      <c r="H256" s="432" t="s">
        <v>1886</v>
      </c>
      <c r="I256" s="432" t="s">
        <v>1887</v>
      </c>
      <c r="J256" s="432" t="s">
        <v>1888</v>
      </c>
      <c r="K256" s="430" t="s">
        <v>1889</v>
      </c>
      <c r="L256" s="430" t="s">
        <v>1889</v>
      </c>
      <c r="M256" s="430">
        <v>3110</v>
      </c>
      <c r="N256" s="430" t="s">
        <v>1890</v>
      </c>
      <c r="O256" s="430" t="s">
        <v>1891</v>
      </c>
      <c r="P256" s="430" t="s">
        <v>1892</v>
      </c>
      <c r="Q256" s="432" t="s">
        <v>1893</v>
      </c>
      <c r="R256" s="432" t="s">
        <v>1894</v>
      </c>
      <c r="T256" s="430" t="s">
        <v>1895</v>
      </c>
      <c r="V256" s="430" t="s">
        <v>1895</v>
      </c>
      <c r="AD256" s="430">
        <v>20180701</v>
      </c>
      <c r="AE256" s="430">
        <v>20190630</v>
      </c>
      <c r="AG256" s="430" t="s">
        <v>1896</v>
      </c>
      <c r="AH256" s="430" t="s">
        <v>1896</v>
      </c>
      <c r="AI256" s="430" t="s">
        <v>1896</v>
      </c>
      <c r="AJ256" s="439">
        <v>6034</v>
      </c>
      <c r="AL256" s="433"/>
      <c r="AU256" s="430" t="s">
        <v>1896</v>
      </c>
      <c r="AV256" s="430" t="s">
        <v>1897</v>
      </c>
      <c r="BG256" s="435"/>
    </row>
    <row r="257" spans="1:59" ht="15" customHeight="1" x14ac:dyDescent="0.3">
      <c r="A257" s="430" t="s">
        <v>1883</v>
      </c>
      <c r="B257" s="430">
        <v>2019</v>
      </c>
      <c r="C257" s="16" t="s">
        <v>449</v>
      </c>
      <c r="D257" s="430" t="s">
        <v>1884</v>
      </c>
      <c r="E257" s="430" t="s">
        <v>1885</v>
      </c>
      <c r="F257" s="430"/>
      <c r="H257" s="432" t="s">
        <v>1886</v>
      </c>
      <c r="I257" s="432" t="s">
        <v>1887</v>
      </c>
      <c r="J257" s="432" t="s">
        <v>1888</v>
      </c>
      <c r="K257" s="430" t="s">
        <v>1889</v>
      </c>
      <c r="L257" s="430" t="s">
        <v>1889</v>
      </c>
      <c r="M257" s="430">
        <v>3110</v>
      </c>
      <c r="N257" s="430" t="s">
        <v>1890</v>
      </c>
      <c r="O257" s="430" t="s">
        <v>1891</v>
      </c>
      <c r="P257" s="430" t="s">
        <v>1892</v>
      </c>
      <c r="Q257" s="432" t="s">
        <v>1893</v>
      </c>
      <c r="R257" s="432" t="s">
        <v>1894</v>
      </c>
      <c r="T257" s="430" t="s">
        <v>1895</v>
      </c>
      <c r="V257" s="430" t="s">
        <v>1895</v>
      </c>
      <c r="AD257" s="430">
        <v>20180701</v>
      </c>
      <c r="AE257" s="430">
        <v>20190630</v>
      </c>
      <c r="AG257" s="430" t="s">
        <v>1896</v>
      </c>
      <c r="AH257" s="430" t="s">
        <v>1896</v>
      </c>
      <c r="AI257" s="430" t="s">
        <v>1896</v>
      </c>
      <c r="AJ257" s="439">
        <v>6034</v>
      </c>
      <c r="AL257" s="433"/>
      <c r="AU257" s="430" t="s">
        <v>1896</v>
      </c>
      <c r="AV257" s="430" t="s">
        <v>1897</v>
      </c>
      <c r="BG257" s="435"/>
    </row>
    <row r="258" spans="1:59" ht="15" customHeight="1" x14ac:dyDescent="0.3">
      <c r="A258" s="430" t="s">
        <v>1883</v>
      </c>
      <c r="B258" s="430">
        <v>2019</v>
      </c>
      <c r="C258" s="16" t="s">
        <v>450</v>
      </c>
      <c r="D258" s="430" t="s">
        <v>1884</v>
      </c>
      <c r="E258" s="430" t="s">
        <v>1885</v>
      </c>
      <c r="F258" s="430"/>
      <c r="H258" s="432" t="s">
        <v>1886</v>
      </c>
      <c r="I258" s="432" t="s">
        <v>1887</v>
      </c>
      <c r="J258" s="432" t="s">
        <v>1888</v>
      </c>
      <c r="K258" s="430" t="s">
        <v>1889</v>
      </c>
      <c r="L258" s="430" t="s">
        <v>1889</v>
      </c>
      <c r="M258" s="430">
        <v>3110</v>
      </c>
      <c r="N258" s="430" t="s">
        <v>1890</v>
      </c>
      <c r="O258" s="430" t="s">
        <v>1891</v>
      </c>
      <c r="P258" s="430" t="s">
        <v>1892</v>
      </c>
      <c r="Q258" s="432" t="s">
        <v>1893</v>
      </c>
      <c r="R258" s="432" t="s">
        <v>1894</v>
      </c>
      <c r="T258" s="430" t="s">
        <v>1895</v>
      </c>
      <c r="V258" s="430" t="s">
        <v>1895</v>
      </c>
      <c r="AD258" s="430">
        <v>20180701</v>
      </c>
      <c r="AE258" s="430">
        <v>20190630</v>
      </c>
      <c r="AG258" s="430" t="s">
        <v>1896</v>
      </c>
      <c r="AH258" s="430" t="s">
        <v>1896</v>
      </c>
      <c r="AI258" s="430" t="s">
        <v>1896</v>
      </c>
      <c r="AJ258" s="439">
        <v>9654</v>
      </c>
      <c r="AL258" s="433"/>
      <c r="AU258" s="430" t="s">
        <v>1896</v>
      </c>
      <c r="AV258" s="430" t="s">
        <v>1897</v>
      </c>
      <c r="BG258" s="435"/>
    </row>
    <row r="259" spans="1:59" ht="15" customHeight="1" x14ac:dyDescent="0.3">
      <c r="A259" s="430" t="s">
        <v>1883</v>
      </c>
      <c r="B259" s="430">
        <v>2019</v>
      </c>
      <c r="C259" s="16" t="s">
        <v>452</v>
      </c>
      <c r="D259" s="430" t="s">
        <v>1884</v>
      </c>
      <c r="E259" s="430" t="s">
        <v>1885</v>
      </c>
      <c r="F259" s="430"/>
      <c r="H259" s="432" t="s">
        <v>1886</v>
      </c>
      <c r="I259" s="432" t="s">
        <v>1887</v>
      </c>
      <c r="J259" s="432" t="s">
        <v>1888</v>
      </c>
      <c r="K259" s="430" t="s">
        <v>1889</v>
      </c>
      <c r="L259" s="430" t="s">
        <v>1889</v>
      </c>
      <c r="M259" s="430">
        <v>3110</v>
      </c>
      <c r="N259" s="430" t="s">
        <v>1890</v>
      </c>
      <c r="O259" s="430" t="s">
        <v>1891</v>
      </c>
      <c r="P259" s="430" t="s">
        <v>1892</v>
      </c>
      <c r="Q259" s="432" t="s">
        <v>1893</v>
      </c>
      <c r="R259" s="432" t="s">
        <v>1894</v>
      </c>
      <c r="T259" s="430" t="s">
        <v>1895</v>
      </c>
      <c r="V259" s="430" t="s">
        <v>1895</v>
      </c>
      <c r="AD259" s="430">
        <v>20180701</v>
      </c>
      <c r="AE259" s="430">
        <v>20190630</v>
      </c>
      <c r="AG259" s="430" t="s">
        <v>1896</v>
      </c>
      <c r="AH259" s="430" t="s">
        <v>1896</v>
      </c>
      <c r="AI259" s="430" t="s">
        <v>1896</v>
      </c>
      <c r="AJ259" s="439">
        <v>6034</v>
      </c>
      <c r="AL259" s="433"/>
      <c r="AU259" s="430" t="s">
        <v>1896</v>
      </c>
      <c r="AV259" s="430" t="s">
        <v>1897</v>
      </c>
      <c r="BG259" s="435"/>
    </row>
    <row r="260" spans="1:59" ht="15" customHeight="1" x14ac:dyDescent="0.3">
      <c r="A260" s="430" t="s">
        <v>1883</v>
      </c>
      <c r="B260" s="430">
        <v>2019</v>
      </c>
      <c r="C260" s="16" t="s">
        <v>454</v>
      </c>
      <c r="D260" s="430" t="s">
        <v>1884</v>
      </c>
      <c r="E260" s="430" t="s">
        <v>1885</v>
      </c>
      <c r="F260" s="430"/>
      <c r="H260" s="432" t="s">
        <v>1886</v>
      </c>
      <c r="I260" s="432" t="s">
        <v>1887</v>
      </c>
      <c r="J260" s="432" t="s">
        <v>1888</v>
      </c>
      <c r="K260" s="430" t="s">
        <v>1889</v>
      </c>
      <c r="L260" s="430" t="s">
        <v>1889</v>
      </c>
      <c r="M260" s="430">
        <v>3110</v>
      </c>
      <c r="N260" s="430" t="s">
        <v>1890</v>
      </c>
      <c r="O260" s="430" t="s">
        <v>1891</v>
      </c>
      <c r="P260" s="430" t="s">
        <v>1892</v>
      </c>
      <c r="Q260" s="432" t="s">
        <v>1893</v>
      </c>
      <c r="R260" s="432" t="s">
        <v>1894</v>
      </c>
      <c r="T260" s="430" t="s">
        <v>1895</v>
      </c>
      <c r="V260" s="430" t="s">
        <v>1895</v>
      </c>
      <c r="AD260" s="430">
        <v>20180701</v>
      </c>
      <c r="AE260" s="430">
        <v>20190630</v>
      </c>
      <c r="AG260" s="430" t="s">
        <v>1896</v>
      </c>
      <c r="AH260" s="430" t="s">
        <v>1896</v>
      </c>
      <c r="AI260" s="430" t="s">
        <v>1896</v>
      </c>
      <c r="AJ260" s="439">
        <v>6034</v>
      </c>
      <c r="AL260" s="433"/>
      <c r="AU260" s="430" t="s">
        <v>1896</v>
      </c>
      <c r="AV260" s="430" t="s">
        <v>1897</v>
      </c>
      <c r="BG260" s="435"/>
    </row>
    <row r="261" spans="1:59" ht="15" customHeight="1" x14ac:dyDescent="0.3">
      <c r="A261" s="430" t="s">
        <v>1883</v>
      </c>
      <c r="B261" s="430">
        <v>2019</v>
      </c>
      <c r="C261" s="16" t="s">
        <v>455</v>
      </c>
      <c r="D261" s="430" t="s">
        <v>1884</v>
      </c>
      <c r="E261" s="430" t="s">
        <v>1885</v>
      </c>
      <c r="F261" s="430"/>
      <c r="H261" s="432" t="s">
        <v>1886</v>
      </c>
      <c r="I261" s="432" t="s">
        <v>1887</v>
      </c>
      <c r="J261" s="432" t="s">
        <v>1888</v>
      </c>
      <c r="K261" s="430" t="s">
        <v>1889</v>
      </c>
      <c r="L261" s="430" t="s">
        <v>1889</v>
      </c>
      <c r="M261" s="430">
        <v>3110</v>
      </c>
      <c r="N261" s="430" t="s">
        <v>1890</v>
      </c>
      <c r="O261" s="430" t="s">
        <v>1891</v>
      </c>
      <c r="P261" s="430" t="s">
        <v>1892</v>
      </c>
      <c r="Q261" s="432" t="s">
        <v>1893</v>
      </c>
      <c r="R261" s="432" t="s">
        <v>1894</v>
      </c>
      <c r="T261" s="430" t="s">
        <v>1895</v>
      </c>
      <c r="V261" s="430" t="s">
        <v>1895</v>
      </c>
      <c r="AD261" s="430">
        <v>20180701</v>
      </c>
      <c r="AE261" s="430">
        <v>20190630</v>
      </c>
      <c r="AG261" s="430" t="s">
        <v>1896</v>
      </c>
      <c r="AH261" s="430" t="s">
        <v>1896</v>
      </c>
      <c r="AI261" s="430" t="s">
        <v>1896</v>
      </c>
      <c r="AJ261" s="439">
        <v>6034</v>
      </c>
      <c r="AL261" s="433"/>
      <c r="AU261" s="430" t="s">
        <v>1896</v>
      </c>
      <c r="AV261" s="430" t="s">
        <v>1897</v>
      </c>
      <c r="BG261" s="435"/>
    </row>
    <row r="262" spans="1:59" ht="15" customHeight="1" x14ac:dyDescent="0.3">
      <c r="A262" s="430" t="s">
        <v>1883</v>
      </c>
      <c r="B262" s="430">
        <v>2019</v>
      </c>
      <c r="C262" s="16" t="s">
        <v>456</v>
      </c>
      <c r="D262" s="430" t="s">
        <v>1884</v>
      </c>
      <c r="E262" s="430" t="s">
        <v>1885</v>
      </c>
      <c r="F262" s="430"/>
      <c r="H262" s="432" t="s">
        <v>1886</v>
      </c>
      <c r="I262" s="432" t="s">
        <v>1887</v>
      </c>
      <c r="J262" s="432" t="s">
        <v>1888</v>
      </c>
      <c r="K262" s="430" t="s">
        <v>1889</v>
      </c>
      <c r="L262" s="430" t="s">
        <v>1889</v>
      </c>
      <c r="M262" s="430">
        <v>3110</v>
      </c>
      <c r="N262" s="430" t="s">
        <v>1890</v>
      </c>
      <c r="O262" s="430" t="s">
        <v>1891</v>
      </c>
      <c r="P262" s="430" t="s">
        <v>1892</v>
      </c>
      <c r="Q262" s="432" t="s">
        <v>1893</v>
      </c>
      <c r="R262" s="432" t="s">
        <v>1894</v>
      </c>
      <c r="T262" s="430" t="s">
        <v>1895</v>
      </c>
      <c r="V262" s="430" t="s">
        <v>1895</v>
      </c>
      <c r="AD262" s="430">
        <v>20180701</v>
      </c>
      <c r="AE262" s="430">
        <v>20190630</v>
      </c>
      <c r="AG262" s="430" t="s">
        <v>1896</v>
      </c>
      <c r="AH262" s="430" t="s">
        <v>1896</v>
      </c>
      <c r="AI262" s="430" t="s">
        <v>1896</v>
      </c>
      <c r="AJ262" s="439">
        <v>6034</v>
      </c>
      <c r="AL262" s="433"/>
      <c r="AU262" s="430" t="s">
        <v>1896</v>
      </c>
      <c r="AV262" s="430" t="s">
        <v>1897</v>
      </c>
      <c r="BG262" s="435"/>
    </row>
    <row r="263" spans="1:59" ht="15" customHeight="1" x14ac:dyDescent="0.3">
      <c r="A263" s="430" t="s">
        <v>1883</v>
      </c>
      <c r="B263" s="430">
        <v>2019</v>
      </c>
      <c r="C263" s="16" t="s">
        <v>457</v>
      </c>
      <c r="D263" s="430" t="s">
        <v>1884</v>
      </c>
      <c r="E263" s="430" t="s">
        <v>1885</v>
      </c>
      <c r="F263" s="430"/>
      <c r="H263" s="432" t="s">
        <v>1886</v>
      </c>
      <c r="I263" s="432" t="s">
        <v>1887</v>
      </c>
      <c r="J263" s="432" t="s">
        <v>1888</v>
      </c>
      <c r="K263" s="430" t="s">
        <v>1889</v>
      </c>
      <c r="L263" s="430" t="s">
        <v>1889</v>
      </c>
      <c r="M263" s="430">
        <v>3110</v>
      </c>
      <c r="N263" s="430" t="s">
        <v>1890</v>
      </c>
      <c r="O263" s="430" t="s">
        <v>1891</v>
      </c>
      <c r="P263" s="430" t="s">
        <v>1892</v>
      </c>
      <c r="Q263" s="432" t="s">
        <v>1893</v>
      </c>
      <c r="R263" s="432" t="s">
        <v>1894</v>
      </c>
      <c r="T263" s="430" t="s">
        <v>1895</v>
      </c>
      <c r="V263" s="430" t="s">
        <v>1895</v>
      </c>
      <c r="AD263" s="430">
        <v>20180701</v>
      </c>
      <c r="AE263" s="430">
        <v>20190630</v>
      </c>
      <c r="AG263" s="430" t="s">
        <v>1896</v>
      </c>
      <c r="AH263" s="430" t="s">
        <v>1896</v>
      </c>
      <c r="AI263" s="430" t="s">
        <v>1896</v>
      </c>
      <c r="AJ263" s="439">
        <v>6034</v>
      </c>
      <c r="AL263" s="433"/>
      <c r="AU263" s="430" t="s">
        <v>1896</v>
      </c>
      <c r="AV263" s="430" t="s">
        <v>1897</v>
      </c>
      <c r="BG263" s="435"/>
    </row>
    <row r="264" spans="1:59" ht="15" customHeight="1" x14ac:dyDescent="0.3">
      <c r="A264" s="430" t="s">
        <v>1883</v>
      </c>
      <c r="B264" s="430">
        <v>2019</v>
      </c>
      <c r="C264" s="16" t="s">
        <v>458</v>
      </c>
      <c r="D264" s="430" t="s">
        <v>1884</v>
      </c>
      <c r="E264" s="430" t="s">
        <v>1885</v>
      </c>
      <c r="F264" s="430"/>
      <c r="H264" s="432" t="s">
        <v>1886</v>
      </c>
      <c r="I264" s="432" t="s">
        <v>1887</v>
      </c>
      <c r="J264" s="432" t="s">
        <v>1888</v>
      </c>
      <c r="K264" s="430" t="s">
        <v>1889</v>
      </c>
      <c r="L264" s="430" t="s">
        <v>1889</v>
      </c>
      <c r="M264" s="430">
        <v>3110</v>
      </c>
      <c r="N264" s="430" t="s">
        <v>1890</v>
      </c>
      <c r="O264" s="430" t="s">
        <v>1891</v>
      </c>
      <c r="P264" s="430" t="s">
        <v>1892</v>
      </c>
      <c r="Q264" s="432" t="s">
        <v>1893</v>
      </c>
      <c r="R264" s="432" t="s">
        <v>1894</v>
      </c>
      <c r="T264" s="430" t="s">
        <v>1895</v>
      </c>
      <c r="V264" s="430" t="s">
        <v>1895</v>
      </c>
      <c r="AD264" s="430">
        <v>20180701</v>
      </c>
      <c r="AE264" s="430">
        <v>20190630</v>
      </c>
      <c r="AG264" s="430" t="s">
        <v>1896</v>
      </c>
      <c r="AH264" s="430" t="s">
        <v>1896</v>
      </c>
      <c r="AI264" s="430" t="s">
        <v>1896</v>
      </c>
      <c r="AJ264" s="439">
        <v>6034</v>
      </c>
      <c r="AL264" s="433"/>
      <c r="AU264" s="430" t="s">
        <v>1896</v>
      </c>
      <c r="AV264" s="430" t="s">
        <v>1897</v>
      </c>
      <c r="BF264" s="436"/>
      <c r="BG264" s="435"/>
    </row>
    <row r="265" spans="1:59" ht="15" customHeight="1" x14ac:dyDescent="0.3">
      <c r="A265" s="430" t="s">
        <v>1883</v>
      </c>
      <c r="B265" s="430">
        <v>2019</v>
      </c>
      <c r="C265" s="16" t="s">
        <v>459</v>
      </c>
      <c r="D265" s="430" t="s">
        <v>1884</v>
      </c>
      <c r="E265" s="430" t="s">
        <v>1885</v>
      </c>
      <c r="F265" s="430"/>
      <c r="H265" s="432" t="s">
        <v>1886</v>
      </c>
      <c r="I265" s="432" t="s">
        <v>1887</v>
      </c>
      <c r="J265" s="432" t="s">
        <v>1888</v>
      </c>
      <c r="K265" s="430" t="s">
        <v>1889</v>
      </c>
      <c r="L265" s="430" t="s">
        <v>1889</v>
      </c>
      <c r="M265" s="430">
        <v>3110</v>
      </c>
      <c r="N265" s="430" t="s">
        <v>1890</v>
      </c>
      <c r="O265" s="430" t="s">
        <v>1891</v>
      </c>
      <c r="P265" s="430" t="s">
        <v>1892</v>
      </c>
      <c r="Q265" s="432" t="s">
        <v>1893</v>
      </c>
      <c r="R265" s="432" t="s">
        <v>1894</v>
      </c>
      <c r="T265" s="430" t="s">
        <v>1895</v>
      </c>
      <c r="V265" s="430" t="s">
        <v>1895</v>
      </c>
      <c r="AD265" s="430">
        <v>20180701</v>
      </c>
      <c r="AE265" s="430">
        <v>20190630</v>
      </c>
      <c r="AG265" s="430" t="s">
        <v>1896</v>
      </c>
      <c r="AH265" s="430" t="s">
        <v>1896</v>
      </c>
      <c r="AI265" s="430" t="s">
        <v>1896</v>
      </c>
      <c r="AJ265" s="439">
        <v>6034</v>
      </c>
      <c r="AL265" s="433"/>
      <c r="AU265" s="430" t="s">
        <v>1896</v>
      </c>
      <c r="AV265" s="430" t="s">
        <v>1897</v>
      </c>
      <c r="BF265" s="436"/>
      <c r="BG265" s="435"/>
    </row>
    <row r="266" spans="1:59" ht="15" customHeight="1" x14ac:dyDescent="0.3">
      <c r="A266" s="430" t="s">
        <v>1883</v>
      </c>
      <c r="B266" s="430">
        <v>2019</v>
      </c>
      <c r="C266" s="16" t="s">
        <v>460</v>
      </c>
      <c r="D266" s="430" t="s">
        <v>1884</v>
      </c>
      <c r="E266" s="430" t="s">
        <v>1885</v>
      </c>
      <c r="F266" s="430"/>
      <c r="H266" s="432" t="s">
        <v>1886</v>
      </c>
      <c r="I266" s="432" t="s">
        <v>1887</v>
      </c>
      <c r="J266" s="432" t="s">
        <v>1888</v>
      </c>
      <c r="K266" s="430" t="s">
        <v>1889</v>
      </c>
      <c r="L266" s="430" t="s">
        <v>1889</v>
      </c>
      <c r="M266" s="430">
        <v>3110</v>
      </c>
      <c r="N266" s="430" t="s">
        <v>1890</v>
      </c>
      <c r="O266" s="430" t="s">
        <v>1891</v>
      </c>
      <c r="P266" s="430" t="s">
        <v>1892</v>
      </c>
      <c r="Q266" s="432" t="s">
        <v>1893</v>
      </c>
      <c r="R266" s="432" t="s">
        <v>1894</v>
      </c>
      <c r="T266" s="430" t="s">
        <v>1895</v>
      </c>
      <c r="V266" s="430" t="s">
        <v>1895</v>
      </c>
      <c r="AD266" s="430">
        <v>20180701</v>
      </c>
      <c r="AE266" s="430">
        <v>20190630</v>
      </c>
      <c r="AG266" s="430" t="s">
        <v>1896</v>
      </c>
      <c r="AH266" s="430" t="s">
        <v>1896</v>
      </c>
      <c r="AI266" s="430" t="s">
        <v>1896</v>
      </c>
      <c r="AJ266" s="439">
        <v>6034</v>
      </c>
      <c r="AL266" s="433"/>
      <c r="AU266" s="430" t="s">
        <v>1896</v>
      </c>
      <c r="AV266" s="430" t="s">
        <v>1897</v>
      </c>
      <c r="BF266" s="436"/>
      <c r="BG266" s="435"/>
    </row>
    <row r="267" spans="1:59" ht="15" customHeight="1" x14ac:dyDescent="0.3">
      <c r="A267" s="430" t="s">
        <v>1883</v>
      </c>
      <c r="B267" s="430">
        <v>2019</v>
      </c>
      <c r="C267" s="16" t="s">
        <v>461</v>
      </c>
      <c r="D267" s="430" t="s">
        <v>1884</v>
      </c>
      <c r="E267" s="430" t="s">
        <v>1885</v>
      </c>
      <c r="F267" s="430"/>
      <c r="H267" s="432" t="s">
        <v>1886</v>
      </c>
      <c r="I267" s="432" t="s">
        <v>1887</v>
      </c>
      <c r="J267" s="432" t="s">
        <v>1888</v>
      </c>
      <c r="K267" s="430" t="s">
        <v>1889</v>
      </c>
      <c r="L267" s="430" t="s">
        <v>1889</v>
      </c>
      <c r="M267" s="430">
        <v>3110</v>
      </c>
      <c r="N267" s="430" t="s">
        <v>1890</v>
      </c>
      <c r="O267" s="430" t="s">
        <v>1891</v>
      </c>
      <c r="P267" s="430" t="s">
        <v>1892</v>
      </c>
      <c r="Q267" s="432" t="s">
        <v>1893</v>
      </c>
      <c r="R267" s="432" t="s">
        <v>1894</v>
      </c>
      <c r="T267" s="430" t="s">
        <v>1895</v>
      </c>
      <c r="V267" s="430" t="s">
        <v>1895</v>
      </c>
      <c r="AD267" s="430">
        <v>20180701</v>
      </c>
      <c r="AE267" s="430">
        <v>20190630</v>
      </c>
      <c r="AG267" s="430" t="s">
        <v>1896</v>
      </c>
      <c r="AH267" s="430" t="s">
        <v>1896</v>
      </c>
      <c r="AI267" s="430" t="s">
        <v>1896</v>
      </c>
      <c r="AJ267" s="439">
        <v>6034</v>
      </c>
      <c r="AL267" s="433"/>
      <c r="AU267" s="430" t="s">
        <v>1896</v>
      </c>
      <c r="AV267" s="430" t="s">
        <v>1897</v>
      </c>
      <c r="BF267" s="436"/>
      <c r="BG267" s="435"/>
    </row>
    <row r="268" spans="1:59" ht="15" customHeight="1" x14ac:dyDescent="0.3">
      <c r="A268" s="430" t="s">
        <v>1883</v>
      </c>
      <c r="B268" s="430">
        <v>2019</v>
      </c>
      <c r="C268" s="16" t="s">
        <v>462</v>
      </c>
      <c r="D268" s="430" t="s">
        <v>1884</v>
      </c>
      <c r="E268" s="430" t="s">
        <v>1885</v>
      </c>
      <c r="F268" s="430"/>
      <c r="H268" s="432" t="s">
        <v>1886</v>
      </c>
      <c r="I268" s="432" t="s">
        <v>1887</v>
      </c>
      <c r="J268" s="432" t="s">
        <v>1888</v>
      </c>
      <c r="K268" s="430" t="s">
        <v>1889</v>
      </c>
      <c r="L268" s="430" t="s">
        <v>1889</v>
      </c>
      <c r="M268" s="430">
        <v>3110</v>
      </c>
      <c r="N268" s="430" t="s">
        <v>1890</v>
      </c>
      <c r="O268" s="430" t="s">
        <v>1891</v>
      </c>
      <c r="P268" s="430" t="s">
        <v>1892</v>
      </c>
      <c r="Q268" s="432" t="s">
        <v>1893</v>
      </c>
      <c r="R268" s="432" t="s">
        <v>1894</v>
      </c>
      <c r="T268" s="430" t="s">
        <v>1895</v>
      </c>
      <c r="V268" s="430" t="s">
        <v>1895</v>
      </c>
      <c r="AD268" s="430">
        <v>20180701</v>
      </c>
      <c r="AE268" s="430">
        <v>20190630</v>
      </c>
      <c r="AG268" s="430" t="s">
        <v>1896</v>
      </c>
      <c r="AH268" s="430" t="s">
        <v>1896</v>
      </c>
      <c r="AI268" s="430" t="s">
        <v>1896</v>
      </c>
      <c r="AJ268" s="439">
        <v>9654</v>
      </c>
      <c r="AL268" s="433"/>
      <c r="AU268" s="430" t="s">
        <v>1896</v>
      </c>
      <c r="AV268" s="430" t="s">
        <v>1897</v>
      </c>
      <c r="BF268" s="436"/>
      <c r="BG268" s="435"/>
    </row>
    <row r="269" spans="1:59" ht="15" customHeight="1" x14ac:dyDescent="0.3">
      <c r="A269" s="430" t="s">
        <v>1883</v>
      </c>
      <c r="B269" s="430">
        <v>2019</v>
      </c>
      <c r="C269" s="16" t="s">
        <v>463</v>
      </c>
      <c r="D269" s="430" t="s">
        <v>1884</v>
      </c>
      <c r="E269" s="430" t="s">
        <v>1885</v>
      </c>
      <c r="F269" s="430"/>
      <c r="H269" s="432" t="s">
        <v>1886</v>
      </c>
      <c r="I269" s="432" t="s">
        <v>1887</v>
      </c>
      <c r="J269" s="432" t="s">
        <v>1888</v>
      </c>
      <c r="K269" s="430" t="s">
        <v>1889</v>
      </c>
      <c r="L269" s="430" t="s">
        <v>1889</v>
      </c>
      <c r="M269" s="430">
        <v>3110</v>
      </c>
      <c r="N269" s="430" t="s">
        <v>1890</v>
      </c>
      <c r="O269" s="430" t="s">
        <v>1891</v>
      </c>
      <c r="P269" s="430" t="s">
        <v>1892</v>
      </c>
      <c r="Q269" s="432" t="s">
        <v>1893</v>
      </c>
      <c r="R269" s="432" t="s">
        <v>1894</v>
      </c>
      <c r="T269" s="430" t="s">
        <v>1895</v>
      </c>
      <c r="V269" s="430" t="s">
        <v>1895</v>
      </c>
      <c r="AD269" s="430">
        <v>20180701</v>
      </c>
      <c r="AE269" s="430">
        <v>20190630</v>
      </c>
      <c r="AG269" s="430" t="s">
        <v>1896</v>
      </c>
      <c r="AH269" s="430" t="s">
        <v>1896</v>
      </c>
      <c r="AI269" s="430" t="s">
        <v>1896</v>
      </c>
      <c r="AJ269" s="439">
        <v>6034</v>
      </c>
      <c r="AL269" s="433"/>
      <c r="AU269" s="430" t="s">
        <v>1896</v>
      </c>
      <c r="AV269" s="430" t="s">
        <v>1897</v>
      </c>
      <c r="BF269" s="436"/>
      <c r="BG269" s="435"/>
    </row>
    <row r="270" spans="1:59" ht="15" customHeight="1" x14ac:dyDescent="0.3">
      <c r="A270" s="430" t="s">
        <v>1883</v>
      </c>
      <c r="B270" s="430">
        <v>2019</v>
      </c>
      <c r="C270" s="16" t="s">
        <v>465</v>
      </c>
      <c r="D270" s="430" t="s">
        <v>1884</v>
      </c>
      <c r="E270" s="430" t="s">
        <v>1885</v>
      </c>
      <c r="F270" s="430"/>
      <c r="H270" s="432" t="s">
        <v>1886</v>
      </c>
      <c r="I270" s="432" t="s">
        <v>1887</v>
      </c>
      <c r="J270" s="432" t="s">
        <v>1888</v>
      </c>
      <c r="K270" s="430" t="s">
        <v>1889</v>
      </c>
      <c r="L270" s="430" t="s">
        <v>1889</v>
      </c>
      <c r="M270" s="430">
        <v>3110</v>
      </c>
      <c r="N270" s="430" t="s">
        <v>1890</v>
      </c>
      <c r="O270" s="430" t="s">
        <v>1891</v>
      </c>
      <c r="P270" s="430" t="s">
        <v>1892</v>
      </c>
      <c r="Q270" s="432" t="s">
        <v>1893</v>
      </c>
      <c r="R270" s="432" t="s">
        <v>1894</v>
      </c>
      <c r="T270" s="430" t="s">
        <v>1895</v>
      </c>
      <c r="V270" s="430" t="s">
        <v>1895</v>
      </c>
      <c r="AD270" s="430">
        <v>20180701</v>
      </c>
      <c r="AE270" s="430">
        <v>20190630</v>
      </c>
      <c r="AG270" s="430" t="s">
        <v>1896</v>
      </c>
      <c r="AH270" s="430" t="s">
        <v>1896</v>
      </c>
      <c r="AI270" s="430" t="s">
        <v>1896</v>
      </c>
      <c r="AJ270" s="439">
        <v>6034</v>
      </c>
      <c r="AL270" s="433"/>
      <c r="AU270" s="430" t="s">
        <v>1896</v>
      </c>
      <c r="AV270" s="430" t="s">
        <v>1897</v>
      </c>
      <c r="BF270" s="436"/>
      <c r="BG270" s="435"/>
    </row>
    <row r="271" spans="1:59" ht="15" customHeight="1" x14ac:dyDescent="0.3">
      <c r="A271" s="430" t="s">
        <v>1883</v>
      </c>
      <c r="B271" s="430">
        <v>2019</v>
      </c>
      <c r="C271" s="16" t="s">
        <v>466</v>
      </c>
      <c r="D271" s="430" t="s">
        <v>1884</v>
      </c>
      <c r="E271" s="430" t="s">
        <v>1885</v>
      </c>
      <c r="F271" s="430"/>
      <c r="H271" s="432" t="s">
        <v>1886</v>
      </c>
      <c r="I271" s="432" t="s">
        <v>1887</v>
      </c>
      <c r="J271" s="432" t="s">
        <v>1888</v>
      </c>
      <c r="K271" s="430" t="s">
        <v>1889</v>
      </c>
      <c r="L271" s="430" t="s">
        <v>1889</v>
      </c>
      <c r="M271" s="430">
        <v>3110</v>
      </c>
      <c r="N271" s="430" t="s">
        <v>1890</v>
      </c>
      <c r="O271" s="430" t="s">
        <v>1891</v>
      </c>
      <c r="P271" s="430" t="s">
        <v>1892</v>
      </c>
      <c r="Q271" s="432" t="s">
        <v>1893</v>
      </c>
      <c r="R271" s="432" t="s">
        <v>1894</v>
      </c>
      <c r="T271" s="430" t="s">
        <v>1895</v>
      </c>
      <c r="V271" s="430" t="s">
        <v>1895</v>
      </c>
      <c r="AD271" s="430">
        <v>20180701</v>
      </c>
      <c r="AE271" s="430">
        <v>20190630</v>
      </c>
      <c r="AG271" s="430" t="s">
        <v>1896</v>
      </c>
      <c r="AH271" s="430" t="s">
        <v>1896</v>
      </c>
      <c r="AI271" s="430" t="s">
        <v>1896</v>
      </c>
      <c r="AJ271" s="439">
        <v>6034</v>
      </c>
      <c r="AL271" s="433"/>
      <c r="AU271" s="430" t="s">
        <v>1896</v>
      </c>
      <c r="AV271" s="430" t="s">
        <v>1897</v>
      </c>
      <c r="BF271" s="436"/>
      <c r="BG271" s="435"/>
    </row>
    <row r="272" spans="1:59" ht="15" customHeight="1" x14ac:dyDescent="0.3">
      <c r="A272" s="430" t="s">
        <v>1883</v>
      </c>
      <c r="B272" s="430">
        <v>2019</v>
      </c>
      <c r="C272" s="16" t="s">
        <v>467</v>
      </c>
      <c r="D272" s="430" t="s">
        <v>1884</v>
      </c>
      <c r="E272" s="430" t="s">
        <v>1885</v>
      </c>
      <c r="F272" s="430"/>
      <c r="H272" s="432" t="s">
        <v>1886</v>
      </c>
      <c r="I272" s="432" t="s">
        <v>1887</v>
      </c>
      <c r="J272" s="432" t="s">
        <v>1888</v>
      </c>
      <c r="K272" s="430" t="s">
        <v>1889</v>
      </c>
      <c r="L272" s="430" t="s">
        <v>1889</v>
      </c>
      <c r="M272" s="430">
        <v>3110</v>
      </c>
      <c r="N272" s="430" t="s">
        <v>1890</v>
      </c>
      <c r="O272" s="430" t="s">
        <v>1891</v>
      </c>
      <c r="P272" s="430" t="s">
        <v>1892</v>
      </c>
      <c r="Q272" s="432" t="s">
        <v>1893</v>
      </c>
      <c r="R272" s="432" t="s">
        <v>1894</v>
      </c>
      <c r="T272" s="430" t="s">
        <v>1895</v>
      </c>
      <c r="V272" s="430" t="s">
        <v>1895</v>
      </c>
      <c r="AD272" s="430">
        <v>20180701</v>
      </c>
      <c r="AE272" s="430">
        <v>20190630</v>
      </c>
      <c r="AG272" s="430" t="s">
        <v>1896</v>
      </c>
      <c r="AH272" s="430" t="s">
        <v>1896</v>
      </c>
      <c r="AI272" s="430" t="s">
        <v>1896</v>
      </c>
      <c r="AJ272" s="439">
        <v>6034</v>
      </c>
      <c r="AL272" s="433"/>
      <c r="AU272" s="430" t="s">
        <v>1896</v>
      </c>
      <c r="AV272" s="430" t="s">
        <v>1897</v>
      </c>
      <c r="BF272" s="436"/>
      <c r="BG272" s="435"/>
    </row>
    <row r="273" spans="1:59" ht="15" customHeight="1" x14ac:dyDescent="0.3">
      <c r="A273" s="430" t="s">
        <v>1883</v>
      </c>
      <c r="B273" s="430">
        <v>2019</v>
      </c>
      <c r="C273" s="16" t="s">
        <v>468</v>
      </c>
      <c r="D273" s="430" t="s">
        <v>1884</v>
      </c>
      <c r="E273" s="430" t="s">
        <v>1885</v>
      </c>
      <c r="F273" s="430"/>
      <c r="H273" s="432" t="s">
        <v>1886</v>
      </c>
      <c r="I273" s="432" t="s">
        <v>1887</v>
      </c>
      <c r="J273" s="432" t="s">
        <v>1888</v>
      </c>
      <c r="K273" s="430" t="s">
        <v>1889</v>
      </c>
      <c r="L273" s="430" t="s">
        <v>1889</v>
      </c>
      <c r="M273" s="430">
        <v>3110</v>
      </c>
      <c r="N273" s="430" t="s">
        <v>1890</v>
      </c>
      <c r="O273" s="430" t="s">
        <v>1891</v>
      </c>
      <c r="P273" s="430" t="s">
        <v>1892</v>
      </c>
      <c r="Q273" s="432" t="s">
        <v>1893</v>
      </c>
      <c r="R273" s="432" t="s">
        <v>1894</v>
      </c>
      <c r="T273" s="430" t="s">
        <v>1895</v>
      </c>
      <c r="V273" s="430" t="s">
        <v>1895</v>
      </c>
      <c r="AD273" s="430">
        <v>20180701</v>
      </c>
      <c r="AE273" s="430">
        <v>20190630</v>
      </c>
      <c r="AG273" s="430" t="s">
        <v>1896</v>
      </c>
      <c r="AH273" s="430" t="s">
        <v>1896</v>
      </c>
      <c r="AI273" s="430" t="s">
        <v>1896</v>
      </c>
      <c r="AJ273" s="439">
        <v>6034</v>
      </c>
      <c r="AL273" s="433"/>
      <c r="AU273" s="430" t="s">
        <v>1896</v>
      </c>
      <c r="AV273" s="430" t="s">
        <v>1897</v>
      </c>
      <c r="BF273" s="436"/>
      <c r="BG273" s="435"/>
    </row>
    <row r="274" spans="1:59" ht="15" customHeight="1" x14ac:dyDescent="0.3">
      <c r="A274" s="430" t="s">
        <v>1883</v>
      </c>
      <c r="B274" s="430">
        <v>2019</v>
      </c>
      <c r="C274" s="16" t="s">
        <v>469</v>
      </c>
      <c r="D274" s="430" t="s">
        <v>1884</v>
      </c>
      <c r="E274" s="430" t="s">
        <v>1885</v>
      </c>
      <c r="F274" s="430"/>
      <c r="H274" s="432" t="s">
        <v>1886</v>
      </c>
      <c r="I274" s="432" t="s">
        <v>1887</v>
      </c>
      <c r="J274" s="432" t="s">
        <v>1888</v>
      </c>
      <c r="K274" s="430" t="s">
        <v>1889</v>
      </c>
      <c r="L274" s="430" t="s">
        <v>1889</v>
      </c>
      <c r="M274" s="430">
        <v>3110</v>
      </c>
      <c r="N274" s="430" t="s">
        <v>1890</v>
      </c>
      <c r="O274" s="430" t="s">
        <v>1891</v>
      </c>
      <c r="P274" s="430" t="s">
        <v>1892</v>
      </c>
      <c r="Q274" s="432" t="s">
        <v>1893</v>
      </c>
      <c r="R274" s="432" t="s">
        <v>1894</v>
      </c>
      <c r="T274" s="430" t="s">
        <v>1895</v>
      </c>
      <c r="V274" s="430" t="s">
        <v>1895</v>
      </c>
      <c r="AD274" s="430">
        <v>20180701</v>
      </c>
      <c r="AE274" s="430">
        <v>20190630</v>
      </c>
      <c r="AG274" s="430" t="s">
        <v>1896</v>
      </c>
      <c r="AH274" s="430" t="s">
        <v>1896</v>
      </c>
      <c r="AI274" s="430" t="s">
        <v>1896</v>
      </c>
      <c r="AJ274" s="439">
        <v>9654</v>
      </c>
      <c r="AL274" s="433"/>
      <c r="AU274" s="430" t="s">
        <v>1896</v>
      </c>
      <c r="AV274" s="430" t="s">
        <v>1897</v>
      </c>
      <c r="BF274" s="436"/>
      <c r="BG274" s="435"/>
    </row>
    <row r="275" spans="1:59" ht="15" customHeight="1" x14ac:dyDescent="0.3">
      <c r="A275" s="430" t="s">
        <v>1883</v>
      </c>
      <c r="B275" s="430">
        <v>2019</v>
      </c>
      <c r="C275" s="16" t="s">
        <v>471</v>
      </c>
      <c r="D275" s="430" t="s">
        <v>1884</v>
      </c>
      <c r="E275" s="430" t="s">
        <v>1885</v>
      </c>
      <c r="F275" s="430"/>
      <c r="H275" s="432" t="s">
        <v>1886</v>
      </c>
      <c r="I275" s="432" t="s">
        <v>1887</v>
      </c>
      <c r="J275" s="432" t="s">
        <v>1888</v>
      </c>
      <c r="K275" s="430" t="s">
        <v>1889</v>
      </c>
      <c r="L275" s="430" t="s">
        <v>1889</v>
      </c>
      <c r="M275" s="430">
        <v>3110</v>
      </c>
      <c r="N275" s="430" t="s">
        <v>1890</v>
      </c>
      <c r="O275" s="430" t="s">
        <v>1891</v>
      </c>
      <c r="P275" s="430" t="s">
        <v>1892</v>
      </c>
      <c r="Q275" s="432" t="s">
        <v>1893</v>
      </c>
      <c r="R275" s="432" t="s">
        <v>1894</v>
      </c>
      <c r="T275" s="430" t="s">
        <v>1895</v>
      </c>
      <c r="V275" s="430" t="s">
        <v>1895</v>
      </c>
      <c r="AD275" s="430">
        <v>20180701</v>
      </c>
      <c r="AE275" s="430">
        <v>20190630</v>
      </c>
      <c r="AG275" s="430" t="s">
        <v>1896</v>
      </c>
      <c r="AH275" s="430" t="s">
        <v>1896</v>
      </c>
      <c r="AI275" s="430" t="s">
        <v>1896</v>
      </c>
      <c r="AJ275" s="439">
        <v>6034</v>
      </c>
      <c r="AL275" s="433"/>
      <c r="AU275" s="430" t="s">
        <v>1896</v>
      </c>
      <c r="AV275" s="430" t="s">
        <v>1897</v>
      </c>
      <c r="BF275" s="436"/>
      <c r="BG275" s="435"/>
    </row>
    <row r="276" spans="1:59" ht="15" customHeight="1" x14ac:dyDescent="0.3">
      <c r="A276" s="430" t="s">
        <v>1883</v>
      </c>
      <c r="B276" s="430">
        <v>2019</v>
      </c>
      <c r="C276" s="16" t="s">
        <v>473</v>
      </c>
      <c r="D276" s="430" t="s">
        <v>1884</v>
      </c>
      <c r="E276" s="430" t="s">
        <v>1885</v>
      </c>
      <c r="F276" s="430"/>
      <c r="H276" s="432" t="s">
        <v>1886</v>
      </c>
      <c r="I276" s="432" t="s">
        <v>1887</v>
      </c>
      <c r="J276" s="432" t="s">
        <v>1888</v>
      </c>
      <c r="K276" s="430" t="s">
        <v>1889</v>
      </c>
      <c r="L276" s="430" t="s">
        <v>1889</v>
      </c>
      <c r="M276" s="430">
        <v>3110</v>
      </c>
      <c r="N276" s="430" t="s">
        <v>1890</v>
      </c>
      <c r="O276" s="430" t="s">
        <v>1891</v>
      </c>
      <c r="P276" s="430" t="s">
        <v>1892</v>
      </c>
      <c r="Q276" s="432" t="s">
        <v>1893</v>
      </c>
      <c r="R276" s="432" t="s">
        <v>1894</v>
      </c>
      <c r="T276" s="430" t="s">
        <v>1895</v>
      </c>
      <c r="V276" s="430" t="s">
        <v>1895</v>
      </c>
      <c r="AD276" s="430">
        <v>20180701</v>
      </c>
      <c r="AE276" s="430">
        <v>20190630</v>
      </c>
      <c r="AG276" s="430" t="s">
        <v>1896</v>
      </c>
      <c r="AH276" s="430" t="s">
        <v>1896</v>
      </c>
      <c r="AI276" s="430" t="s">
        <v>1896</v>
      </c>
      <c r="AJ276" s="439">
        <v>6034</v>
      </c>
      <c r="AL276" s="433"/>
      <c r="AU276" s="430" t="s">
        <v>1896</v>
      </c>
      <c r="AV276" s="430" t="s">
        <v>1897</v>
      </c>
      <c r="BF276" s="436"/>
      <c r="BG276" s="435"/>
    </row>
    <row r="277" spans="1:59" ht="15" customHeight="1" x14ac:dyDescent="0.3">
      <c r="A277" s="430" t="s">
        <v>1883</v>
      </c>
      <c r="B277" s="430">
        <v>2019</v>
      </c>
      <c r="C277" s="16" t="s">
        <v>475</v>
      </c>
      <c r="D277" s="430" t="s">
        <v>1884</v>
      </c>
      <c r="E277" s="430" t="s">
        <v>1885</v>
      </c>
      <c r="F277" s="430"/>
      <c r="H277" s="432" t="s">
        <v>1886</v>
      </c>
      <c r="I277" s="432" t="s">
        <v>1887</v>
      </c>
      <c r="J277" s="432" t="s">
        <v>1888</v>
      </c>
      <c r="K277" s="430" t="s">
        <v>1889</v>
      </c>
      <c r="L277" s="430" t="s">
        <v>1889</v>
      </c>
      <c r="M277" s="430">
        <v>3110</v>
      </c>
      <c r="N277" s="430" t="s">
        <v>1890</v>
      </c>
      <c r="O277" s="430" t="s">
        <v>1891</v>
      </c>
      <c r="P277" s="430" t="s">
        <v>1892</v>
      </c>
      <c r="Q277" s="432" t="s">
        <v>1893</v>
      </c>
      <c r="R277" s="432" t="s">
        <v>1894</v>
      </c>
      <c r="T277" s="430" t="s">
        <v>1895</v>
      </c>
      <c r="V277" s="430" t="s">
        <v>1895</v>
      </c>
      <c r="AD277" s="430">
        <v>20180701</v>
      </c>
      <c r="AE277" s="430">
        <v>20190630</v>
      </c>
      <c r="AG277" s="430" t="s">
        <v>1896</v>
      </c>
      <c r="AH277" s="430" t="s">
        <v>1896</v>
      </c>
      <c r="AI277" s="430" t="s">
        <v>1896</v>
      </c>
      <c r="AJ277" s="439">
        <v>6034</v>
      </c>
      <c r="AL277" s="433"/>
      <c r="AU277" s="430" t="s">
        <v>1896</v>
      </c>
      <c r="AV277" s="430" t="s">
        <v>1897</v>
      </c>
      <c r="BF277" s="436"/>
      <c r="BG277" s="435"/>
    </row>
    <row r="278" spans="1:59" ht="15" customHeight="1" x14ac:dyDescent="0.3">
      <c r="A278" s="430" t="s">
        <v>1883</v>
      </c>
      <c r="B278" s="430">
        <v>2019</v>
      </c>
      <c r="C278" s="16" t="s">
        <v>477</v>
      </c>
      <c r="D278" s="430" t="s">
        <v>1884</v>
      </c>
      <c r="E278" s="430" t="s">
        <v>1885</v>
      </c>
      <c r="F278" s="430"/>
      <c r="H278" s="432" t="s">
        <v>1886</v>
      </c>
      <c r="I278" s="432" t="s">
        <v>1887</v>
      </c>
      <c r="J278" s="432" t="s">
        <v>1888</v>
      </c>
      <c r="K278" s="430" t="s">
        <v>1889</v>
      </c>
      <c r="L278" s="430" t="s">
        <v>1889</v>
      </c>
      <c r="M278" s="430">
        <v>3110</v>
      </c>
      <c r="N278" s="430" t="s">
        <v>1890</v>
      </c>
      <c r="O278" s="430" t="s">
        <v>1891</v>
      </c>
      <c r="P278" s="430" t="s">
        <v>1892</v>
      </c>
      <c r="Q278" s="432" t="s">
        <v>1893</v>
      </c>
      <c r="R278" s="432" t="s">
        <v>1894</v>
      </c>
      <c r="T278" s="430" t="s">
        <v>1895</v>
      </c>
      <c r="V278" s="430" t="s">
        <v>1895</v>
      </c>
      <c r="AD278" s="430">
        <v>20180701</v>
      </c>
      <c r="AE278" s="430">
        <v>20190630</v>
      </c>
      <c r="AG278" s="430" t="s">
        <v>1896</v>
      </c>
      <c r="AH278" s="430" t="s">
        <v>1896</v>
      </c>
      <c r="AI278" s="430" t="s">
        <v>1896</v>
      </c>
      <c r="AJ278" s="439">
        <v>6034</v>
      </c>
      <c r="AL278" s="433"/>
      <c r="AU278" s="430" t="s">
        <v>1896</v>
      </c>
      <c r="AV278" s="430" t="s">
        <v>1897</v>
      </c>
      <c r="BF278" s="436"/>
      <c r="BG278" s="435"/>
    </row>
    <row r="279" spans="1:59" ht="15" customHeight="1" x14ac:dyDescent="0.3">
      <c r="A279" s="430" t="s">
        <v>1883</v>
      </c>
      <c r="B279" s="430">
        <v>2019</v>
      </c>
      <c r="C279" s="16" t="s">
        <v>478</v>
      </c>
      <c r="D279" s="430" t="s">
        <v>1884</v>
      </c>
      <c r="E279" s="430" t="s">
        <v>1885</v>
      </c>
      <c r="F279" s="430"/>
      <c r="H279" s="432" t="s">
        <v>1886</v>
      </c>
      <c r="I279" s="432" t="s">
        <v>1887</v>
      </c>
      <c r="J279" s="432" t="s">
        <v>1888</v>
      </c>
      <c r="K279" s="430" t="s">
        <v>1889</v>
      </c>
      <c r="L279" s="430" t="s">
        <v>1889</v>
      </c>
      <c r="M279" s="430">
        <v>3110</v>
      </c>
      <c r="N279" s="430" t="s">
        <v>1890</v>
      </c>
      <c r="O279" s="430" t="s">
        <v>1891</v>
      </c>
      <c r="P279" s="430" t="s">
        <v>1892</v>
      </c>
      <c r="Q279" s="432" t="s">
        <v>1893</v>
      </c>
      <c r="R279" s="432" t="s">
        <v>1894</v>
      </c>
      <c r="T279" s="430" t="s">
        <v>1895</v>
      </c>
      <c r="V279" s="430" t="s">
        <v>1895</v>
      </c>
      <c r="AD279" s="430">
        <v>20180701</v>
      </c>
      <c r="AE279" s="430">
        <v>20190630</v>
      </c>
      <c r="AG279" s="430" t="s">
        <v>1896</v>
      </c>
      <c r="AH279" s="430" t="s">
        <v>1896</v>
      </c>
      <c r="AI279" s="430" t="s">
        <v>1896</v>
      </c>
      <c r="AJ279" s="439">
        <v>6034</v>
      </c>
      <c r="AL279" s="433"/>
      <c r="AU279" s="430" t="s">
        <v>1896</v>
      </c>
      <c r="AV279" s="430" t="s">
        <v>1897</v>
      </c>
      <c r="BF279" s="436"/>
      <c r="BG279" s="435"/>
    </row>
    <row r="280" spans="1:59" ht="15" customHeight="1" x14ac:dyDescent="0.3">
      <c r="A280" s="430" t="s">
        <v>1883</v>
      </c>
      <c r="B280" s="430">
        <v>2019</v>
      </c>
      <c r="C280" s="16" t="s">
        <v>480</v>
      </c>
      <c r="D280" s="430" t="s">
        <v>1884</v>
      </c>
      <c r="E280" s="430" t="s">
        <v>1885</v>
      </c>
      <c r="F280" s="430"/>
      <c r="H280" s="432" t="s">
        <v>1886</v>
      </c>
      <c r="I280" s="432" t="s">
        <v>1887</v>
      </c>
      <c r="J280" s="432" t="s">
        <v>1888</v>
      </c>
      <c r="K280" s="430" t="s">
        <v>1889</v>
      </c>
      <c r="L280" s="430" t="s">
        <v>1889</v>
      </c>
      <c r="M280" s="430">
        <v>3110</v>
      </c>
      <c r="N280" s="430" t="s">
        <v>1890</v>
      </c>
      <c r="O280" s="430" t="s">
        <v>1891</v>
      </c>
      <c r="P280" s="430" t="s">
        <v>1892</v>
      </c>
      <c r="Q280" s="432" t="s">
        <v>1893</v>
      </c>
      <c r="R280" s="432" t="s">
        <v>1894</v>
      </c>
      <c r="T280" s="430" t="s">
        <v>1895</v>
      </c>
      <c r="V280" s="430" t="s">
        <v>1895</v>
      </c>
      <c r="AD280" s="430">
        <v>20180701</v>
      </c>
      <c r="AE280" s="430">
        <v>20190630</v>
      </c>
      <c r="AG280" s="430" t="s">
        <v>1896</v>
      </c>
      <c r="AH280" s="430" t="s">
        <v>1896</v>
      </c>
      <c r="AI280" s="430" t="s">
        <v>1896</v>
      </c>
      <c r="AJ280" s="439">
        <v>6034</v>
      </c>
      <c r="AL280" s="433"/>
      <c r="AU280" s="430" t="s">
        <v>1896</v>
      </c>
      <c r="AV280" s="430" t="s">
        <v>1897</v>
      </c>
      <c r="BF280" s="436"/>
      <c r="BG280" s="435"/>
    </row>
    <row r="281" spans="1:59" ht="15" customHeight="1" x14ac:dyDescent="0.3">
      <c r="A281" s="430" t="s">
        <v>1883</v>
      </c>
      <c r="B281" s="430">
        <v>2019</v>
      </c>
      <c r="C281" s="16" t="s">
        <v>481</v>
      </c>
      <c r="D281" s="430" t="s">
        <v>1884</v>
      </c>
      <c r="E281" s="430" t="s">
        <v>1885</v>
      </c>
      <c r="F281" s="430"/>
      <c r="H281" s="432" t="s">
        <v>1886</v>
      </c>
      <c r="I281" s="432" t="s">
        <v>1887</v>
      </c>
      <c r="J281" s="432" t="s">
        <v>1888</v>
      </c>
      <c r="K281" s="430" t="s">
        <v>1889</v>
      </c>
      <c r="L281" s="430" t="s">
        <v>1889</v>
      </c>
      <c r="M281" s="430">
        <v>3110</v>
      </c>
      <c r="N281" s="430" t="s">
        <v>1890</v>
      </c>
      <c r="O281" s="430" t="s">
        <v>1891</v>
      </c>
      <c r="P281" s="430" t="s">
        <v>1892</v>
      </c>
      <c r="Q281" s="432" t="s">
        <v>1893</v>
      </c>
      <c r="R281" s="432" t="s">
        <v>1894</v>
      </c>
      <c r="T281" s="430" t="s">
        <v>1895</v>
      </c>
      <c r="V281" s="430" t="s">
        <v>1895</v>
      </c>
      <c r="AD281" s="430">
        <v>20180701</v>
      </c>
      <c r="AE281" s="430">
        <v>20190630</v>
      </c>
      <c r="AG281" s="430" t="s">
        <v>1896</v>
      </c>
      <c r="AH281" s="430" t="s">
        <v>1896</v>
      </c>
      <c r="AI281" s="430" t="s">
        <v>1896</v>
      </c>
      <c r="AJ281" s="439">
        <v>6034</v>
      </c>
      <c r="AL281" s="433"/>
      <c r="AU281" s="430" t="s">
        <v>1896</v>
      </c>
      <c r="AV281" s="430" t="s">
        <v>1897</v>
      </c>
      <c r="BF281" s="436"/>
      <c r="BG281" s="435"/>
    </row>
    <row r="282" spans="1:59" ht="15" customHeight="1" x14ac:dyDescent="0.3">
      <c r="A282" s="430" t="s">
        <v>1883</v>
      </c>
      <c r="B282" s="430">
        <v>2019</v>
      </c>
      <c r="C282" s="16" t="s">
        <v>483</v>
      </c>
      <c r="D282" s="430" t="s">
        <v>1884</v>
      </c>
      <c r="E282" s="430" t="s">
        <v>1885</v>
      </c>
      <c r="F282" s="430"/>
      <c r="H282" s="432" t="s">
        <v>1886</v>
      </c>
      <c r="I282" s="432" t="s">
        <v>1887</v>
      </c>
      <c r="J282" s="432" t="s">
        <v>1888</v>
      </c>
      <c r="K282" s="430" t="s">
        <v>1889</v>
      </c>
      <c r="L282" s="430" t="s">
        <v>1889</v>
      </c>
      <c r="M282" s="430">
        <v>3110</v>
      </c>
      <c r="N282" s="430" t="s">
        <v>1890</v>
      </c>
      <c r="O282" s="430" t="s">
        <v>1891</v>
      </c>
      <c r="P282" s="430" t="s">
        <v>1892</v>
      </c>
      <c r="Q282" s="432" t="s">
        <v>1893</v>
      </c>
      <c r="R282" s="432" t="s">
        <v>1894</v>
      </c>
      <c r="T282" s="430" t="s">
        <v>1895</v>
      </c>
      <c r="V282" s="430" t="s">
        <v>1895</v>
      </c>
      <c r="AD282" s="430">
        <v>20180701</v>
      </c>
      <c r="AE282" s="430">
        <v>20190630</v>
      </c>
      <c r="AG282" s="430" t="s">
        <v>1896</v>
      </c>
      <c r="AH282" s="430" t="s">
        <v>1896</v>
      </c>
      <c r="AI282" s="430" t="s">
        <v>1896</v>
      </c>
      <c r="AJ282" s="439">
        <v>6034</v>
      </c>
      <c r="AL282" s="433"/>
      <c r="AU282" s="430" t="s">
        <v>1896</v>
      </c>
      <c r="AV282" s="430" t="s">
        <v>1897</v>
      </c>
      <c r="BF282" s="436"/>
      <c r="BG282" s="435"/>
    </row>
    <row r="283" spans="1:59" ht="15" customHeight="1" x14ac:dyDescent="0.3">
      <c r="A283" s="430" t="s">
        <v>1883</v>
      </c>
      <c r="B283" s="430">
        <v>2019</v>
      </c>
      <c r="C283" s="16" t="s">
        <v>484</v>
      </c>
      <c r="D283" s="430" t="s">
        <v>1884</v>
      </c>
      <c r="E283" s="430" t="s">
        <v>1885</v>
      </c>
      <c r="F283" s="430"/>
      <c r="H283" s="432" t="s">
        <v>1886</v>
      </c>
      <c r="I283" s="432" t="s">
        <v>1887</v>
      </c>
      <c r="J283" s="432" t="s">
        <v>1888</v>
      </c>
      <c r="K283" s="430" t="s">
        <v>1889</v>
      </c>
      <c r="L283" s="430" t="s">
        <v>1889</v>
      </c>
      <c r="M283" s="430">
        <v>3110</v>
      </c>
      <c r="N283" s="430" t="s">
        <v>1890</v>
      </c>
      <c r="O283" s="430" t="s">
        <v>1891</v>
      </c>
      <c r="P283" s="430" t="s">
        <v>1892</v>
      </c>
      <c r="Q283" s="432" t="s">
        <v>1893</v>
      </c>
      <c r="R283" s="432" t="s">
        <v>1894</v>
      </c>
      <c r="T283" s="430" t="s">
        <v>1895</v>
      </c>
      <c r="V283" s="430" t="s">
        <v>1895</v>
      </c>
      <c r="AD283" s="430">
        <v>20180701</v>
      </c>
      <c r="AE283" s="430">
        <v>20190630</v>
      </c>
      <c r="AG283" s="430" t="s">
        <v>1896</v>
      </c>
      <c r="AH283" s="430" t="s">
        <v>1896</v>
      </c>
      <c r="AI283" s="430" t="s">
        <v>1896</v>
      </c>
      <c r="AJ283" s="439">
        <v>6034</v>
      </c>
      <c r="AL283" s="433"/>
      <c r="AU283" s="430" t="s">
        <v>1896</v>
      </c>
      <c r="AV283" s="430" t="s">
        <v>1897</v>
      </c>
      <c r="BF283" s="436"/>
      <c r="BG283" s="435"/>
    </row>
    <row r="284" spans="1:59" ht="15" customHeight="1" x14ac:dyDescent="0.3">
      <c r="A284" s="430" t="s">
        <v>1883</v>
      </c>
      <c r="B284" s="430">
        <v>2019</v>
      </c>
      <c r="C284" s="16" t="s">
        <v>485</v>
      </c>
      <c r="D284" s="430" t="s">
        <v>1884</v>
      </c>
      <c r="E284" s="430" t="s">
        <v>1885</v>
      </c>
      <c r="F284" s="430"/>
      <c r="H284" s="432" t="s">
        <v>1886</v>
      </c>
      <c r="I284" s="432" t="s">
        <v>1887</v>
      </c>
      <c r="J284" s="432" t="s">
        <v>1888</v>
      </c>
      <c r="K284" s="430" t="s">
        <v>1889</v>
      </c>
      <c r="L284" s="430" t="s">
        <v>1889</v>
      </c>
      <c r="M284" s="430">
        <v>3110</v>
      </c>
      <c r="N284" s="430" t="s">
        <v>1890</v>
      </c>
      <c r="O284" s="430" t="s">
        <v>1891</v>
      </c>
      <c r="P284" s="430" t="s">
        <v>1892</v>
      </c>
      <c r="Q284" s="432" t="s">
        <v>1893</v>
      </c>
      <c r="R284" s="432" t="s">
        <v>1894</v>
      </c>
      <c r="T284" s="430" t="s">
        <v>1895</v>
      </c>
      <c r="V284" s="430" t="s">
        <v>1895</v>
      </c>
      <c r="AD284" s="430">
        <v>20180701</v>
      </c>
      <c r="AE284" s="430">
        <v>20190630</v>
      </c>
      <c r="AG284" s="430" t="s">
        <v>1896</v>
      </c>
      <c r="AH284" s="430" t="s">
        <v>1896</v>
      </c>
      <c r="AI284" s="430" t="s">
        <v>1896</v>
      </c>
      <c r="AJ284" s="439">
        <v>6034</v>
      </c>
      <c r="AL284" s="433"/>
      <c r="AU284" s="430" t="s">
        <v>1896</v>
      </c>
      <c r="AV284" s="430" t="s">
        <v>1897</v>
      </c>
      <c r="BF284" s="436"/>
      <c r="BG284" s="435"/>
    </row>
    <row r="285" spans="1:59" ht="15" customHeight="1" x14ac:dyDescent="0.3">
      <c r="A285" s="430" t="s">
        <v>1883</v>
      </c>
      <c r="B285" s="430">
        <v>2019</v>
      </c>
      <c r="C285" s="16" t="s">
        <v>487</v>
      </c>
      <c r="D285" s="430" t="s">
        <v>1884</v>
      </c>
      <c r="E285" s="430" t="s">
        <v>1885</v>
      </c>
      <c r="F285" s="430"/>
      <c r="H285" s="432" t="s">
        <v>1886</v>
      </c>
      <c r="I285" s="432" t="s">
        <v>1887</v>
      </c>
      <c r="J285" s="432" t="s">
        <v>1888</v>
      </c>
      <c r="K285" s="430" t="s">
        <v>1889</v>
      </c>
      <c r="L285" s="430" t="s">
        <v>1889</v>
      </c>
      <c r="M285" s="430">
        <v>3110</v>
      </c>
      <c r="N285" s="430" t="s">
        <v>1890</v>
      </c>
      <c r="O285" s="430" t="s">
        <v>1891</v>
      </c>
      <c r="P285" s="430" t="s">
        <v>1892</v>
      </c>
      <c r="Q285" s="432" t="s">
        <v>1893</v>
      </c>
      <c r="R285" s="432" t="s">
        <v>1894</v>
      </c>
      <c r="T285" s="430" t="s">
        <v>1895</v>
      </c>
      <c r="V285" s="430" t="s">
        <v>1895</v>
      </c>
      <c r="AD285" s="430">
        <v>20180701</v>
      </c>
      <c r="AE285" s="430">
        <v>20190630</v>
      </c>
      <c r="AG285" s="430" t="s">
        <v>1896</v>
      </c>
      <c r="AH285" s="430" t="s">
        <v>1896</v>
      </c>
      <c r="AI285" s="430" t="s">
        <v>1896</v>
      </c>
      <c r="AJ285" s="439">
        <v>6034</v>
      </c>
      <c r="AL285" s="433"/>
      <c r="AU285" s="430" t="s">
        <v>1896</v>
      </c>
      <c r="AV285" s="430" t="s">
        <v>1897</v>
      </c>
      <c r="BF285" s="436"/>
      <c r="BG285" s="435"/>
    </row>
    <row r="286" spans="1:59" ht="15" customHeight="1" x14ac:dyDescent="0.3">
      <c r="A286" s="430" t="s">
        <v>1883</v>
      </c>
      <c r="B286" s="430">
        <v>2019</v>
      </c>
      <c r="C286" s="16" t="s">
        <v>488</v>
      </c>
      <c r="D286" s="430" t="s">
        <v>1884</v>
      </c>
      <c r="E286" s="430" t="s">
        <v>1885</v>
      </c>
      <c r="F286" s="430"/>
      <c r="H286" s="432" t="s">
        <v>1886</v>
      </c>
      <c r="I286" s="432" t="s">
        <v>1887</v>
      </c>
      <c r="J286" s="432" t="s">
        <v>1888</v>
      </c>
      <c r="K286" s="430" t="s">
        <v>1889</v>
      </c>
      <c r="L286" s="430" t="s">
        <v>1889</v>
      </c>
      <c r="M286" s="430">
        <v>3110</v>
      </c>
      <c r="N286" s="430" t="s">
        <v>1890</v>
      </c>
      <c r="O286" s="430" t="s">
        <v>1891</v>
      </c>
      <c r="P286" s="430" t="s">
        <v>1892</v>
      </c>
      <c r="Q286" s="432" t="s">
        <v>1893</v>
      </c>
      <c r="R286" s="432" t="s">
        <v>1894</v>
      </c>
      <c r="T286" s="430" t="s">
        <v>1895</v>
      </c>
      <c r="V286" s="430" t="s">
        <v>1895</v>
      </c>
      <c r="AD286" s="430">
        <v>20180701</v>
      </c>
      <c r="AE286" s="430">
        <v>20190630</v>
      </c>
      <c r="AG286" s="430" t="s">
        <v>1896</v>
      </c>
      <c r="AH286" s="430" t="s">
        <v>1896</v>
      </c>
      <c r="AI286" s="430" t="s">
        <v>1896</v>
      </c>
      <c r="AJ286" s="439">
        <v>6034</v>
      </c>
      <c r="AL286" s="433"/>
      <c r="AU286" s="430" t="s">
        <v>1896</v>
      </c>
      <c r="AV286" s="430" t="s">
        <v>1897</v>
      </c>
      <c r="BF286" s="436"/>
      <c r="BG286" s="435"/>
    </row>
    <row r="287" spans="1:59" ht="15" customHeight="1" x14ac:dyDescent="0.3">
      <c r="A287" s="430" t="s">
        <v>1883</v>
      </c>
      <c r="B287" s="430">
        <v>2019</v>
      </c>
      <c r="C287" s="16" t="s">
        <v>490</v>
      </c>
      <c r="D287" s="430" t="s">
        <v>1884</v>
      </c>
      <c r="E287" s="430" t="s">
        <v>1885</v>
      </c>
      <c r="F287" s="430"/>
      <c r="H287" s="432" t="s">
        <v>1886</v>
      </c>
      <c r="I287" s="432" t="s">
        <v>1887</v>
      </c>
      <c r="J287" s="432" t="s">
        <v>1888</v>
      </c>
      <c r="K287" s="430" t="s">
        <v>1889</v>
      </c>
      <c r="L287" s="430" t="s">
        <v>1889</v>
      </c>
      <c r="M287" s="430">
        <v>3110</v>
      </c>
      <c r="N287" s="430" t="s">
        <v>1890</v>
      </c>
      <c r="O287" s="430" t="s">
        <v>1891</v>
      </c>
      <c r="P287" s="430" t="s">
        <v>1892</v>
      </c>
      <c r="Q287" s="432" t="s">
        <v>1893</v>
      </c>
      <c r="R287" s="432" t="s">
        <v>1894</v>
      </c>
      <c r="T287" s="430" t="s">
        <v>1895</v>
      </c>
      <c r="V287" s="430" t="s">
        <v>1895</v>
      </c>
      <c r="AD287" s="430">
        <v>20180701</v>
      </c>
      <c r="AE287" s="430">
        <v>20190630</v>
      </c>
      <c r="AG287" s="430" t="s">
        <v>1896</v>
      </c>
      <c r="AH287" s="430" t="s">
        <v>1896</v>
      </c>
      <c r="AI287" s="430" t="s">
        <v>1896</v>
      </c>
      <c r="AJ287" s="439">
        <v>6034</v>
      </c>
      <c r="AL287" s="433"/>
      <c r="AU287" s="430" t="s">
        <v>1896</v>
      </c>
      <c r="AV287" s="430" t="s">
        <v>1897</v>
      </c>
      <c r="BF287" s="436"/>
      <c r="BG287" s="435"/>
    </row>
    <row r="288" spans="1:59" ht="15" customHeight="1" x14ac:dyDescent="0.3">
      <c r="A288" s="430" t="s">
        <v>1883</v>
      </c>
      <c r="B288" s="430">
        <v>2019</v>
      </c>
      <c r="C288" s="16" t="s">
        <v>492</v>
      </c>
      <c r="D288" s="430" t="s">
        <v>1884</v>
      </c>
      <c r="E288" s="430" t="s">
        <v>1885</v>
      </c>
      <c r="F288" s="430"/>
      <c r="H288" s="432" t="s">
        <v>1886</v>
      </c>
      <c r="I288" s="432" t="s">
        <v>1887</v>
      </c>
      <c r="J288" s="432" t="s">
        <v>1888</v>
      </c>
      <c r="K288" s="430" t="s">
        <v>1889</v>
      </c>
      <c r="L288" s="430" t="s">
        <v>1889</v>
      </c>
      <c r="M288" s="430">
        <v>3110</v>
      </c>
      <c r="N288" s="430" t="s">
        <v>1890</v>
      </c>
      <c r="O288" s="430" t="s">
        <v>1891</v>
      </c>
      <c r="P288" s="430" t="s">
        <v>1892</v>
      </c>
      <c r="Q288" s="432" t="s">
        <v>1893</v>
      </c>
      <c r="R288" s="432" t="s">
        <v>1894</v>
      </c>
      <c r="T288" s="430" t="s">
        <v>1895</v>
      </c>
      <c r="V288" s="430" t="s">
        <v>1895</v>
      </c>
      <c r="AD288" s="430">
        <v>20180701</v>
      </c>
      <c r="AE288" s="430">
        <v>20190630</v>
      </c>
      <c r="AG288" s="430" t="s">
        <v>1896</v>
      </c>
      <c r="AH288" s="430" t="s">
        <v>1896</v>
      </c>
      <c r="AI288" s="430" t="s">
        <v>1896</v>
      </c>
      <c r="AJ288" s="439">
        <v>6034</v>
      </c>
      <c r="AL288" s="433"/>
      <c r="AU288" s="430" t="s">
        <v>1896</v>
      </c>
      <c r="AV288" s="430" t="s">
        <v>1897</v>
      </c>
      <c r="BF288" s="436"/>
      <c r="BG288" s="435"/>
    </row>
    <row r="289" spans="1:59" ht="15" customHeight="1" x14ac:dyDescent="0.3">
      <c r="A289" s="430" t="s">
        <v>1883</v>
      </c>
      <c r="B289" s="430">
        <v>2019</v>
      </c>
      <c r="C289" s="16" t="s">
        <v>513</v>
      </c>
      <c r="D289" s="430" t="s">
        <v>1884</v>
      </c>
      <c r="E289" s="430" t="s">
        <v>1885</v>
      </c>
      <c r="F289" s="430"/>
      <c r="H289" s="432" t="s">
        <v>1886</v>
      </c>
      <c r="I289" s="432" t="s">
        <v>1887</v>
      </c>
      <c r="J289" s="432" t="s">
        <v>1888</v>
      </c>
      <c r="K289" s="430" t="s">
        <v>1889</v>
      </c>
      <c r="L289" s="430" t="s">
        <v>1889</v>
      </c>
      <c r="M289" s="430">
        <v>3110</v>
      </c>
      <c r="N289" s="430" t="s">
        <v>1890</v>
      </c>
      <c r="O289" s="430" t="s">
        <v>1891</v>
      </c>
      <c r="P289" s="430" t="s">
        <v>1892</v>
      </c>
      <c r="Q289" s="432" t="s">
        <v>1893</v>
      </c>
      <c r="R289" s="432" t="s">
        <v>1894</v>
      </c>
      <c r="T289" s="430" t="s">
        <v>1895</v>
      </c>
      <c r="V289" s="430" t="s">
        <v>1895</v>
      </c>
      <c r="AD289" s="430">
        <v>20180701</v>
      </c>
      <c r="AE289" s="430">
        <v>20190630</v>
      </c>
      <c r="AG289" s="430" t="s">
        <v>1896</v>
      </c>
      <c r="AH289" s="430" t="s">
        <v>1896</v>
      </c>
      <c r="AI289" s="430" t="s">
        <v>1896</v>
      </c>
      <c r="AJ289" s="439">
        <v>5468</v>
      </c>
      <c r="AL289" s="433"/>
      <c r="AU289" s="430" t="s">
        <v>1896</v>
      </c>
      <c r="AV289" s="430" t="s">
        <v>1897</v>
      </c>
      <c r="BF289" s="436"/>
      <c r="BG289" s="435"/>
    </row>
    <row r="290" spans="1:59" ht="15" customHeight="1" x14ac:dyDescent="0.3">
      <c r="A290" s="430" t="s">
        <v>1883</v>
      </c>
      <c r="B290" s="430">
        <v>2019</v>
      </c>
      <c r="C290" s="16" t="s">
        <v>607</v>
      </c>
      <c r="D290" s="430" t="s">
        <v>1884</v>
      </c>
      <c r="E290" s="430" t="s">
        <v>1885</v>
      </c>
      <c r="F290" s="430"/>
      <c r="H290" s="432" t="s">
        <v>1886</v>
      </c>
      <c r="I290" s="432" t="s">
        <v>1887</v>
      </c>
      <c r="J290" s="432" t="s">
        <v>1888</v>
      </c>
      <c r="K290" s="430" t="s">
        <v>1889</v>
      </c>
      <c r="L290" s="430" t="s">
        <v>1889</v>
      </c>
      <c r="M290" s="430">
        <v>3110</v>
      </c>
      <c r="N290" s="430" t="s">
        <v>1890</v>
      </c>
      <c r="O290" s="430" t="s">
        <v>1891</v>
      </c>
      <c r="P290" s="430" t="s">
        <v>1892</v>
      </c>
      <c r="Q290" s="432" t="s">
        <v>1893</v>
      </c>
      <c r="R290" s="432" t="s">
        <v>1894</v>
      </c>
      <c r="T290" s="430" t="s">
        <v>1895</v>
      </c>
      <c r="V290" s="430" t="s">
        <v>1895</v>
      </c>
      <c r="AD290" s="430">
        <v>20180701</v>
      </c>
      <c r="AE290" s="430">
        <v>20190630</v>
      </c>
      <c r="AG290" s="430" t="s">
        <v>1896</v>
      </c>
      <c r="AH290" s="430" t="s">
        <v>1896</v>
      </c>
      <c r="AI290" s="430" t="s">
        <v>1896</v>
      </c>
      <c r="AJ290" s="439">
        <v>4186</v>
      </c>
      <c r="AL290" s="433"/>
      <c r="AU290" s="430" t="s">
        <v>1896</v>
      </c>
      <c r="AV290" s="430" t="s">
        <v>1897</v>
      </c>
      <c r="BF290" s="436"/>
      <c r="BG290" s="435"/>
    </row>
    <row r="291" spans="1:59" ht="15" customHeight="1" x14ac:dyDescent="0.3">
      <c r="A291" s="430" t="s">
        <v>1883</v>
      </c>
      <c r="B291" s="430">
        <v>2019</v>
      </c>
      <c r="C291" s="16" t="s">
        <v>497</v>
      </c>
      <c r="D291" s="430" t="s">
        <v>1884</v>
      </c>
      <c r="E291" s="430" t="s">
        <v>1885</v>
      </c>
      <c r="F291" s="430"/>
      <c r="H291" s="432" t="s">
        <v>1886</v>
      </c>
      <c r="I291" s="432" t="s">
        <v>1887</v>
      </c>
      <c r="J291" s="432" t="s">
        <v>1888</v>
      </c>
      <c r="K291" s="430" t="s">
        <v>1889</v>
      </c>
      <c r="L291" s="430" t="s">
        <v>1889</v>
      </c>
      <c r="M291" s="430">
        <v>3110</v>
      </c>
      <c r="N291" s="430" t="s">
        <v>1890</v>
      </c>
      <c r="O291" s="430" t="s">
        <v>1891</v>
      </c>
      <c r="P291" s="430" t="s">
        <v>1892</v>
      </c>
      <c r="Q291" s="432" t="s">
        <v>1893</v>
      </c>
      <c r="R291" s="432" t="s">
        <v>1894</v>
      </c>
      <c r="T291" s="430" t="s">
        <v>1895</v>
      </c>
      <c r="V291" s="430" t="s">
        <v>1895</v>
      </c>
      <c r="AD291" s="430">
        <v>20180701</v>
      </c>
      <c r="AE291" s="430">
        <v>20190630</v>
      </c>
      <c r="AG291" s="430" t="s">
        <v>1896</v>
      </c>
      <c r="AH291" s="430" t="s">
        <v>1896</v>
      </c>
      <c r="AI291" s="430" t="s">
        <v>1896</v>
      </c>
      <c r="AJ291" s="439">
        <v>6034</v>
      </c>
      <c r="AL291" s="433"/>
      <c r="AU291" s="430" t="s">
        <v>1896</v>
      </c>
      <c r="AV291" s="430" t="s">
        <v>1897</v>
      </c>
      <c r="BF291" s="436"/>
      <c r="BG291" s="435"/>
    </row>
    <row r="292" spans="1:59" ht="15" customHeight="1" x14ac:dyDescent="0.3">
      <c r="A292" s="430" t="s">
        <v>1883</v>
      </c>
      <c r="B292" s="430">
        <v>2019</v>
      </c>
      <c r="C292" s="16" t="s">
        <v>499</v>
      </c>
      <c r="D292" s="430" t="s">
        <v>1884</v>
      </c>
      <c r="E292" s="430" t="s">
        <v>1885</v>
      </c>
      <c r="F292" s="430"/>
      <c r="H292" s="432" t="s">
        <v>1886</v>
      </c>
      <c r="I292" s="432" t="s">
        <v>1887</v>
      </c>
      <c r="J292" s="432" t="s">
        <v>1888</v>
      </c>
      <c r="K292" s="430" t="s">
        <v>1889</v>
      </c>
      <c r="L292" s="430" t="s">
        <v>1889</v>
      </c>
      <c r="M292" s="430">
        <v>3110</v>
      </c>
      <c r="N292" s="430" t="s">
        <v>1890</v>
      </c>
      <c r="O292" s="430" t="s">
        <v>1891</v>
      </c>
      <c r="P292" s="430" t="s">
        <v>1892</v>
      </c>
      <c r="Q292" s="432" t="s">
        <v>1893</v>
      </c>
      <c r="R292" s="432" t="s">
        <v>1894</v>
      </c>
      <c r="T292" s="430" t="s">
        <v>1895</v>
      </c>
      <c r="V292" s="430" t="s">
        <v>1895</v>
      </c>
      <c r="AD292" s="430">
        <v>20180701</v>
      </c>
      <c r="AE292" s="430">
        <v>20190630</v>
      </c>
      <c r="AG292" s="430" t="s">
        <v>1896</v>
      </c>
      <c r="AH292" s="430" t="s">
        <v>1896</v>
      </c>
      <c r="AI292" s="430" t="s">
        <v>1896</v>
      </c>
      <c r="AJ292" s="439">
        <v>6034</v>
      </c>
      <c r="AL292" s="433"/>
      <c r="AU292" s="430" t="s">
        <v>1896</v>
      </c>
      <c r="AV292" s="430" t="s">
        <v>1897</v>
      </c>
      <c r="BF292" s="436"/>
      <c r="BG292" s="435"/>
    </row>
    <row r="293" spans="1:59" ht="15" customHeight="1" x14ac:dyDescent="0.3">
      <c r="A293" s="430" t="s">
        <v>1883</v>
      </c>
      <c r="B293" s="430">
        <v>2019</v>
      </c>
      <c r="C293" s="16" t="s">
        <v>73</v>
      </c>
      <c r="D293" s="430" t="s">
        <v>1884</v>
      </c>
      <c r="E293" s="430" t="s">
        <v>1885</v>
      </c>
      <c r="F293" s="430"/>
      <c r="H293" s="432" t="s">
        <v>1886</v>
      </c>
      <c r="I293" s="432" t="s">
        <v>1887</v>
      </c>
      <c r="J293" s="432" t="s">
        <v>1888</v>
      </c>
      <c r="K293" s="430" t="s">
        <v>1889</v>
      </c>
      <c r="L293" s="430" t="s">
        <v>1889</v>
      </c>
      <c r="M293" s="430">
        <v>3110</v>
      </c>
      <c r="N293" s="430" t="s">
        <v>1890</v>
      </c>
      <c r="O293" s="430" t="s">
        <v>1891</v>
      </c>
      <c r="P293" s="430" t="s">
        <v>1892</v>
      </c>
      <c r="Q293" s="432" t="s">
        <v>1893</v>
      </c>
      <c r="R293" s="432" t="s">
        <v>1894</v>
      </c>
      <c r="T293" s="430" t="s">
        <v>1895</v>
      </c>
      <c r="V293" s="430" t="s">
        <v>1895</v>
      </c>
      <c r="AD293" s="430">
        <v>20180701</v>
      </c>
      <c r="AE293" s="430">
        <v>20190630</v>
      </c>
      <c r="AG293" s="430" t="s">
        <v>1896</v>
      </c>
      <c r="AH293" s="430" t="s">
        <v>1896</v>
      </c>
      <c r="AI293" s="430" t="s">
        <v>1896</v>
      </c>
      <c r="AJ293" s="439">
        <v>4827</v>
      </c>
      <c r="AL293" s="433"/>
      <c r="AU293" s="430" t="s">
        <v>1896</v>
      </c>
      <c r="AV293" s="430" t="s">
        <v>1897</v>
      </c>
      <c r="BF293" s="436"/>
      <c r="BG293" s="435"/>
    </row>
    <row r="294" spans="1:59" ht="15" customHeight="1" x14ac:dyDescent="0.3">
      <c r="A294" s="430" t="s">
        <v>1883</v>
      </c>
      <c r="B294" s="430">
        <v>2019</v>
      </c>
      <c r="C294" s="16" t="s">
        <v>504</v>
      </c>
      <c r="D294" s="430" t="s">
        <v>1884</v>
      </c>
      <c r="E294" s="430" t="s">
        <v>1885</v>
      </c>
      <c r="F294" s="430"/>
      <c r="H294" s="432" t="s">
        <v>1886</v>
      </c>
      <c r="I294" s="432" t="s">
        <v>1887</v>
      </c>
      <c r="J294" s="432" t="s">
        <v>1888</v>
      </c>
      <c r="K294" s="430" t="s">
        <v>1889</v>
      </c>
      <c r="L294" s="430" t="s">
        <v>1889</v>
      </c>
      <c r="M294" s="430">
        <v>3110</v>
      </c>
      <c r="N294" s="430" t="s">
        <v>1890</v>
      </c>
      <c r="O294" s="430" t="s">
        <v>1891</v>
      </c>
      <c r="P294" s="430" t="s">
        <v>1892</v>
      </c>
      <c r="Q294" s="432" t="s">
        <v>1893</v>
      </c>
      <c r="R294" s="432" t="s">
        <v>1894</v>
      </c>
      <c r="T294" s="430" t="s">
        <v>1895</v>
      </c>
      <c r="V294" s="430" t="s">
        <v>1895</v>
      </c>
      <c r="AD294" s="430">
        <v>20180701</v>
      </c>
      <c r="AE294" s="430">
        <v>20190630</v>
      </c>
      <c r="AG294" s="430" t="s">
        <v>1896</v>
      </c>
      <c r="AH294" s="430" t="s">
        <v>1896</v>
      </c>
      <c r="AI294" s="430" t="s">
        <v>1896</v>
      </c>
      <c r="AJ294" s="439">
        <v>6034</v>
      </c>
      <c r="AL294" s="433"/>
      <c r="AU294" s="430" t="s">
        <v>1896</v>
      </c>
      <c r="AV294" s="430" t="s">
        <v>1897</v>
      </c>
      <c r="BF294" s="436"/>
      <c r="BG294" s="435"/>
    </row>
    <row r="295" spans="1:59" ht="15" customHeight="1" x14ac:dyDescent="0.3">
      <c r="A295" s="430" t="s">
        <v>1883</v>
      </c>
      <c r="B295" s="430">
        <v>2019</v>
      </c>
      <c r="C295" s="16" t="s">
        <v>506</v>
      </c>
      <c r="D295" s="430" t="s">
        <v>1884</v>
      </c>
      <c r="E295" s="430" t="s">
        <v>1885</v>
      </c>
      <c r="F295" s="430"/>
      <c r="H295" s="432" t="s">
        <v>1886</v>
      </c>
      <c r="I295" s="432" t="s">
        <v>1887</v>
      </c>
      <c r="J295" s="432" t="s">
        <v>1888</v>
      </c>
      <c r="K295" s="430" t="s">
        <v>1889</v>
      </c>
      <c r="L295" s="430" t="s">
        <v>1889</v>
      </c>
      <c r="M295" s="430">
        <v>3110</v>
      </c>
      <c r="N295" s="430" t="s">
        <v>1890</v>
      </c>
      <c r="O295" s="430" t="s">
        <v>1891</v>
      </c>
      <c r="P295" s="430" t="s">
        <v>1892</v>
      </c>
      <c r="Q295" s="432" t="s">
        <v>1893</v>
      </c>
      <c r="R295" s="432" t="s">
        <v>1894</v>
      </c>
      <c r="T295" s="430" t="s">
        <v>1895</v>
      </c>
      <c r="V295" s="430" t="s">
        <v>1895</v>
      </c>
      <c r="AD295" s="430">
        <v>20180701</v>
      </c>
      <c r="AE295" s="430">
        <v>20190630</v>
      </c>
      <c r="AG295" s="430" t="s">
        <v>1896</v>
      </c>
      <c r="AH295" s="430" t="s">
        <v>1896</v>
      </c>
      <c r="AI295" s="430" t="s">
        <v>1896</v>
      </c>
      <c r="AJ295" s="439">
        <v>6034</v>
      </c>
      <c r="AL295" s="433"/>
      <c r="AU295" s="430" t="s">
        <v>1896</v>
      </c>
      <c r="AV295" s="430" t="s">
        <v>1897</v>
      </c>
      <c r="BF295" s="436"/>
      <c r="BG295" s="435"/>
    </row>
    <row r="296" spans="1:59" ht="15" customHeight="1" x14ac:dyDescent="0.3">
      <c r="A296" s="430" t="s">
        <v>1883</v>
      </c>
      <c r="B296" s="430">
        <v>2019</v>
      </c>
      <c r="C296" s="16" t="s">
        <v>493</v>
      </c>
      <c r="D296" s="430" t="s">
        <v>1884</v>
      </c>
      <c r="E296" s="430" t="s">
        <v>1885</v>
      </c>
      <c r="F296" s="430"/>
      <c r="H296" s="432" t="s">
        <v>1886</v>
      </c>
      <c r="I296" s="432" t="s">
        <v>1887</v>
      </c>
      <c r="J296" s="432" t="s">
        <v>1888</v>
      </c>
      <c r="K296" s="430" t="s">
        <v>1889</v>
      </c>
      <c r="L296" s="430" t="s">
        <v>1889</v>
      </c>
      <c r="M296" s="430">
        <v>3110</v>
      </c>
      <c r="N296" s="430" t="s">
        <v>1890</v>
      </c>
      <c r="O296" s="430" t="s">
        <v>1891</v>
      </c>
      <c r="P296" s="430" t="s">
        <v>1892</v>
      </c>
      <c r="Q296" s="432" t="s">
        <v>1893</v>
      </c>
      <c r="R296" s="432" t="s">
        <v>1894</v>
      </c>
      <c r="T296" s="430" t="s">
        <v>1895</v>
      </c>
      <c r="V296" s="430" t="s">
        <v>1895</v>
      </c>
      <c r="AD296" s="430">
        <v>20180701</v>
      </c>
      <c r="AE296" s="430">
        <v>20190630</v>
      </c>
      <c r="AG296" s="430" t="s">
        <v>1896</v>
      </c>
      <c r="AH296" s="430" t="s">
        <v>1896</v>
      </c>
      <c r="AI296" s="430" t="s">
        <v>1896</v>
      </c>
      <c r="AJ296" s="439">
        <v>4962</v>
      </c>
      <c r="AL296" s="433"/>
      <c r="AU296" s="430" t="s">
        <v>1896</v>
      </c>
      <c r="AV296" s="430" t="s">
        <v>1897</v>
      </c>
      <c r="BF296" s="436"/>
      <c r="BG296" s="435"/>
    </row>
    <row r="297" spans="1:59" ht="15" customHeight="1" x14ac:dyDescent="0.3">
      <c r="A297" s="430" t="s">
        <v>1883</v>
      </c>
      <c r="B297" s="430">
        <v>2019</v>
      </c>
      <c r="C297" s="16" t="s">
        <v>509</v>
      </c>
      <c r="D297" s="430" t="s">
        <v>1884</v>
      </c>
      <c r="E297" s="430" t="s">
        <v>1885</v>
      </c>
      <c r="F297" s="430"/>
      <c r="H297" s="432" t="s">
        <v>1886</v>
      </c>
      <c r="I297" s="432" t="s">
        <v>1887</v>
      </c>
      <c r="J297" s="432" t="s">
        <v>1888</v>
      </c>
      <c r="K297" s="430" t="s">
        <v>1889</v>
      </c>
      <c r="L297" s="430" t="s">
        <v>1889</v>
      </c>
      <c r="M297" s="430">
        <v>3110</v>
      </c>
      <c r="N297" s="430" t="s">
        <v>1890</v>
      </c>
      <c r="O297" s="430" t="s">
        <v>1891</v>
      </c>
      <c r="P297" s="430" t="s">
        <v>1892</v>
      </c>
      <c r="Q297" s="432" t="s">
        <v>1893</v>
      </c>
      <c r="R297" s="432" t="s">
        <v>1894</v>
      </c>
      <c r="T297" s="430" t="s">
        <v>1895</v>
      </c>
      <c r="V297" s="430" t="s">
        <v>1895</v>
      </c>
      <c r="AD297" s="430">
        <v>20180701</v>
      </c>
      <c r="AE297" s="430">
        <v>20190630</v>
      </c>
      <c r="AG297" s="430" t="s">
        <v>1896</v>
      </c>
      <c r="AH297" s="430" t="s">
        <v>1896</v>
      </c>
      <c r="AI297" s="430" t="s">
        <v>1896</v>
      </c>
      <c r="AJ297" s="439">
        <v>6034</v>
      </c>
      <c r="AL297" s="433"/>
      <c r="AU297" s="430" t="s">
        <v>1896</v>
      </c>
      <c r="AV297" s="430" t="s">
        <v>1897</v>
      </c>
      <c r="BF297" s="436"/>
      <c r="BG297" s="435"/>
    </row>
    <row r="298" spans="1:59" ht="15" customHeight="1" x14ac:dyDescent="0.3">
      <c r="A298" s="430" t="s">
        <v>1883</v>
      </c>
      <c r="B298" s="430">
        <v>2019</v>
      </c>
      <c r="C298" s="16" t="s">
        <v>510</v>
      </c>
      <c r="D298" s="430" t="s">
        <v>1884</v>
      </c>
      <c r="E298" s="430" t="s">
        <v>1885</v>
      </c>
      <c r="F298" s="430"/>
      <c r="H298" s="432" t="s">
        <v>1886</v>
      </c>
      <c r="I298" s="432" t="s">
        <v>1887</v>
      </c>
      <c r="J298" s="432" t="s">
        <v>1888</v>
      </c>
      <c r="K298" s="430" t="s">
        <v>1889</v>
      </c>
      <c r="L298" s="430" t="s">
        <v>1889</v>
      </c>
      <c r="M298" s="430">
        <v>3110</v>
      </c>
      <c r="N298" s="430" t="s">
        <v>1890</v>
      </c>
      <c r="O298" s="430" t="s">
        <v>1891</v>
      </c>
      <c r="P298" s="430" t="s">
        <v>1892</v>
      </c>
      <c r="Q298" s="432" t="s">
        <v>1893</v>
      </c>
      <c r="R298" s="432" t="s">
        <v>1894</v>
      </c>
      <c r="T298" s="430" t="s">
        <v>1895</v>
      </c>
      <c r="V298" s="430" t="s">
        <v>1895</v>
      </c>
      <c r="AD298" s="430">
        <v>20180701</v>
      </c>
      <c r="AE298" s="430">
        <v>20190630</v>
      </c>
      <c r="AG298" s="430" t="s">
        <v>1896</v>
      </c>
      <c r="AH298" s="430" t="s">
        <v>1896</v>
      </c>
      <c r="AI298" s="430" t="s">
        <v>1896</v>
      </c>
      <c r="AJ298" s="439">
        <v>6034</v>
      </c>
      <c r="AL298" s="433"/>
      <c r="AU298" s="430" t="s">
        <v>1896</v>
      </c>
      <c r="AV298" s="430" t="s">
        <v>1897</v>
      </c>
      <c r="BF298" s="436"/>
      <c r="BG298" s="435"/>
    </row>
    <row r="299" spans="1:59" ht="15" customHeight="1" x14ac:dyDescent="0.3">
      <c r="A299" s="430" t="s">
        <v>1883</v>
      </c>
      <c r="B299" s="430">
        <v>2019</v>
      </c>
      <c r="C299" s="16" t="s">
        <v>511</v>
      </c>
      <c r="D299" s="430" t="s">
        <v>1884</v>
      </c>
      <c r="E299" s="430" t="s">
        <v>1885</v>
      </c>
      <c r="F299" s="430"/>
      <c r="H299" s="432" t="s">
        <v>1886</v>
      </c>
      <c r="I299" s="432" t="s">
        <v>1887</v>
      </c>
      <c r="J299" s="432" t="s">
        <v>1888</v>
      </c>
      <c r="K299" s="430" t="s">
        <v>1889</v>
      </c>
      <c r="L299" s="430" t="s">
        <v>1889</v>
      </c>
      <c r="M299" s="430">
        <v>3110</v>
      </c>
      <c r="N299" s="430" t="s">
        <v>1890</v>
      </c>
      <c r="O299" s="430" t="s">
        <v>1891</v>
      </c>
      <c r="P299" s="430" t="s">
        <v>1892</v>
      </c>
      <c r="Q299" s="432" t="s">
        <v>1893</v>
      </c>
      <c r="R299" s="432" t="s">
        <v>1894</v>
      </c>
      <c r="T299" s="430" t="s">
        <v>1895</v>
      </c>
      <c r="V299" s="430" t="s">
        <v>1895</v>
      </c>
      <c r="AD299" s="430">
        <v>20180701</v>
      </c>
      <c r="AE299" s="430">
        <v>20190630</v>
      </c>
      <c r="AG299" s="430" t="s">
        <v>1896</v>
      </c>
      <c r="AH299" s="430" t="s">
        <v>1896</v>
      </c>
      <c r="AI299" s="430" t="s">
        <v>1896</v>
      </c>
      <c r="AJ299" s="439">
        <v>6034</v>
      </c>
      <c r="AL299" s="433"/>
      <c r="AU299" s="430" t="s">
        <v>1896</v>
      </c>
      <c r="AV299" s="430" t="s">
        <v>1897</v>
      </c>
      <c r="BF299" s="436"/>
      <c r="BG299" s="435"/>
    </row>
    <row r="300" spans="1:59" ht="15" customHeight="1" x14ac:dyDescent="0.3">
      <c r="A300" s="430" t="s">
        <v>1883</v>
      </c>
      <c r="B300" s="430">
        <v>2019</v>
      </c>
      <c r="C300" s="16" t="s">
        <v>512</v>
      </c>
      <c r="D300" s="430" t="s">
        <v>1884</v>
      </c>
      <c r="E300" s="430" t="s">
        <v>1885</v>
      </c>
      <c r="F300" s="430"/>
      <c r="H300" s="432" t="s">
        <v>1886</v>
      </c>
      <c r="I300" s="432" t="s">
        <v>1887</v>
      </c>
      <c r="J300" s="432" t="s">
        <v>1888</v>
      </c>
      <c r="K300" s="430" t="s">
        <v>1889</v>
      </c>
      <c r="L300" s="430" t="s">
        <v>1889</v>
      </c>
      <c r="M300" s="430">
        <v>3110</v>
      </c>
      <c r="N300" s="430" t="s">
        <v>1890</v>
      </c>
      <c r="O300" s="430" t="s">
        <v>1891</v>
      </c>
      <c r="P300" s="430" t="s">
        <v>1892</v>
      </c>
      <c r="Q300" s="432" t="s">
        <v>1893</v>
      </c>
      <c r="R300" s="432" t="s">
        <v>1894</v>
      </c>
      <c r="T300" s="430" t="s">
        <v>1895</v>
      </c>
      <c r="V300" s="430" t="s">
        <v>1895</v>
      </c>
      <c r="AD300" s="430">
        <v>20180701</v>
      </c>
      <c r="AE300" s="430">
        <v>20190630</v>
      </c>
      <c r="AG300" s="430" t="s">
        <v>1896</v>
      </c>
      <c r="AH300" s="430" t="s">
        <v>1896</v>
      </c>
      <c r="AI300" s="430" t="s">
        <v>1896</v>
      </c>
      <c r="AJ300" s="439">
        <v>6034</v>
      </c>
      <c r="AL300" s="433"/>
      <c r="AU300" s="430" t="s">
        <v>1896</v>
      </c>
      <c r="AV300" s="430" t="s">
        <v>1897</v>
      </c>
      <c r="BF300" s="436"/>
      <c r="BG300" s="435"/>
    </row>
    <row r="301" spans="1:59" ht="15" customHeight="1" x14ac:dyDescent="0.3">
      <c r="A301" s="430" t="s">
        <v>1883</v>
      </c>
      <c r="B301" s="430">
        <v>2019</v>
      </c>
      <c r="C301" s="16" t="s">
        <v>824</v>
      </c>
      <c r="D301" s="430" t="s">
        <v>1884</v>
      </c>
      <c r="E301" s="430" t="s">
        <v>1885</v>
      </c>
      <c r="F301" s="430"/>
      <c r="H301" s="432" t="s">
        <v>1886</v>
      </c>
      <c r="I301" s="432" t="s">
        <v>1887</v>
      </c>
      <c r="J301" s="432" t="s">
        <v>1888</v>
      </c>
      <c r="K301" s="430" t="s">
        <v>1889</v>
      </c>
      <c r="L301" s="430" t="s">
        <v>1889</v>
      </c>
      <c r="M301" s="430">
        <v>3110</v>
      </c>
      <c r="N301" s="430" t="s">
        <v>1890</v>
      </c>
      <c r="O301" s="430" t="s">
        <v>1891</v>
      </c>
      <c r="P301" s="430" t="s">
        <v>1892</v>
      </c>
      <c r="Q301" s="432" t="s">
        <v>1893</v>
      </c>
      <c r="R301" s="432" t="s">
        <v>1894</v>
      </c>
      <c r="T301" s="430" t="s">
        <v>1895</v>
      </c>
      <c r="V301" s="430" t="s">
        <v>1895</v>
      </c>
      <c r="AD301" s="430">
        <v>20180701</v>
      </c>
      <c r="AE301" s="430">
        <v>20190630</v>
      </c>
      <c r="AG301" s="430" t="s">
        <v>1896</v>
      </c>
      <c r="AH301" s="430" t="s">
        <v>1896</v>
      </c>
      <c r="AI301" s="430" t="s">
        <v>1896</v>
      </c>
      <c r="AJ301" s="439">
        <v>2201</v>
      </c>
      <c r="AL301" s="433"/>
      <c r="AU301" s="430" t="s">
        <v>1896</v>
      </c>
      <c r="AV301" s="430" t="s">
        <v>1897</v>
      </c>
      <c r="BF301" s="436"/>
      <c r="BG301" s="435"/>
    </row>
    <row r="302" spans="1:59" ht="15" customHeight="1" x14ac:dyDescent="0.3">
      <c r="A302" s="430" t="s">
        <v>1883</v>
      </c>
      <c r="B302" s="430">
        <v>2019</v>
      </c>
      <c r="C302" s="16" t="s">
        <v>515</v>
      </c>
      <c r="D302" s="430" t="s">
        <v>1884</v>
      </c>
      <c r="E302" s="430" t="s">
        <v>1885</v>
      </c>
      <c r="F302" s="430"/>
      <c r="H302" s="432" t="s">
        <v>1886</v>
      </c>
      <c r="I302" s="432" t="s">
        <v>1887</v>
      </c>
      <c r="J302" s="432" t="s">
        <v>1888</v>
      </c>
      <c r="K302" s="430" t="s">
        <v>1889</v>
      </c>
      <c r="L302" s="430" t="s">
        <v>1889</v>
      </c>
      <c r="M302" s="430">
        <v>3110</v>
      </c>
      <c r="N302" s="430" t="s">
        <v>1890</v>
      </c>
      <c r="O302" s="430" t="s">
        <v>1891</v>
      </c>
      <c r="P302" s="430" t="s">
        <v>1892</v>
      </c>
      <c r="Q302" s="432" t="s">
        <v>1893</v>
      </c>
      <c r="R302" s="432" t="s">
        <v>1894</v>
      </c>
      <c r="T302" s="430" t="s">
        <v>1895</v>
      </c>
      <c r="V302" s="430" t="s">
        <v>1895</v>
      </c>
      <c r="AD302" s="430">
        <v>20180701</v>
      </c>
      <c r="AE302" s="430">
        <v>20190630</v>
      </c>
      <c r="AG302" s="430" t="s">
        <v>1896</v>
      </c>
      <c r="AH302" s="430" t="s">
        <v>1896</v>
      </c>
      <c r="AI302" s="430" t="s">
        <v>1896</v>
      </c>
      <c r="AJ302" s="439">
        <v>6034</v>
      </c>
      <c r="AL302" s="433"/>
      <c r="AU302" s="430" t="s">
        <v>1896</v>
      </c>
      <c r="AV302" s="430" t="s">
        <v>1897</v>
      </c>
      <c r="BF302" s="436"/>
      <c r="BG302" s="435"/>
    </row>
    <row r="303" spans="1:59" ht="15" customHeight="1" x14ac:dyDescent="0.3">
      <c r="A303" s="430" t="s">
        <v>1883</v>
      </c>
      <c r="B303" s="430">
        <v>2019</v>
      </c>
      <c r="C303" s="16" t="s">
        <v>516</v>
      </c>
      <c r="D303" s="430" t="s">
        <v>1884</v>
      </c>
      <c r="E303" s="430" t="s">
        <v>1885</v>
      </c>
      <c r="F303" s="430"/>
      <c r="H303" s="432" t="s">
        <v>1886</v>
      </c>
      <c r="I303" s="432" t="s">
        <v>1887</v>
      </c>
      <c r="J303" s="432" t="s">
        <v>1888</v>
      </c>
      <c r="K303" s="430" t="s">
        <v>1889</v>
      </c>
      <c r="L303" s="430" t="s">
        <v>1889</v>
      </c>
      <c r="M303" s="430">
        <v>3110</v>
      </c>
      <c r="N303" s="430" t="s">
        <v>1890</v>
      </c>
      <c r="O303" s="430" t="s">
        <v>1891</v>
      </c>
      <c r="P303" s="430" t="s">
        <v>1892</v>
      </c>
      <c r="Q303" s="432" t="s">
        <v>1893</v>
      </c>
      <c r="R303" s="432" t="s">
        <v>1894</v>
      </c>
      <c r="T303" s="430" t="s">
        <v>1895</v>
      </c>
      <c r="V303" s="430" t="s">
        <v>1895</v>
      </c>
      <c r="AD303" s="430">
        <v>20180701</v>
      </c>
      <c r="AE303" s="430">
        <v>20190630</v>
      </c>
      <c r="AG303" s="430" t="s">
        <v>1896</v>
      </c>
      <c r="AH303" s="430" t="s">
        <v>1896</v>
      </c>
      <c r="AI303" s="430" t="s">
        <v>1896</v>
      </c>
      <c r="AJ303" s="439">
        <v>6034</v>
      </c>
      <c r="AL303" s="433"/>
      <c r="AU303" s="430" t="s">
        <v>1896</v>
      </c>
      <c r="AV303" s="430" t="s">
        <v>1897</v>
      </c>
      <c r="BF303" s="436"/>
      <c r="BG303" s="435"/>
    </row>
    <row r="304" spans="1:59" ht="15" customHeight="1" x14ac:dyDescent="0.3">
      <c r="A304" s="430" t="s">
        <v>1883</v>
      </c>
      <c r="B304" s="430">
        <v>2019</v>
      </c>
      <c r="C304" s="16" t="s">
        <v>517</v>
      </c>
      <c r="D304" s="430" t="s">
        <v>1884</v>
      </c>
      <c r="E304" s="430" t="s">
        <v>1885</v>
      </c>
      <c r="F304" s="430"/>
      <c r="H304" s="432" t="s">
        <v>1886</v>
      </c>
      <c r="I304" s="432" t="s">
        <v>1887</v>
      </c>
      <c r="J304" s="432" t="s">
        <v>1888</v>
      </c>
      <c r="K304" s="430" t="s">
        <v>1889</v>
      </c>
      <c r="L304" s="430" t="s">
        <v>1889</v>
      </c>
      <c r="M304" s="430">
        <v>3110</v>
      </c>
      <c r="N304" s="430" t="s">
        <v>1890</v>
      </c>
      <c r="O304" s="430" t="s">
        <v>1891</v>
      </c>
      <c r="P304" s="430" t="s">
        <v>1892</v>
      </c>
      <c r="Q304" s="432" t="s">
        <v>1893</v>
      </c>
      <c r="R304" s="432" t="s">
        <v>1894</v>
      </c>
      <c r="T304" s="430" t="s">
        <v>1895</v>
      </c>
      <c r="V304" s="430" t="s">
        <v>1895</v>
      </c>
      <c r="AD304" s="430">
        <v>20180701</v>
      </c>
      <c r="AE304" s="430">
        <v>20190630</v>
      </c>
      <c r="AG304" s="430" t="s">
        <v>1896</v>
      </c>
      <c r="AH304" s="430" t="s">
        <v>1896</v>
      </c>
      <c r="AI304" s="430" t="s">
        <v>1896</v>
      </c>
      <c r="AJ304" s="439">
        <v>6034</v>
      </c>
      <c r="AL304" s="433"/>
      <c r="AU304" s="430" t="s">
        <v>1896</v>
      </c>
      <c r="AV304" s="430" t="s">
        <v>1897</v>
      </c>
      <c r="BF304" s="436"/>
      <c r="BG304" s="435"/>
    </row>
    <row r="305" spans="1:59" ht="15" customHeight="1" x14ac:dyDescent="0.3">
      <c r="A305" s="430" t="s">
        <v>1883</v>
      </c>
      <c r="B305" s="430">
        <v>2019</v>
      </c>
      <c r="C305" s="16" t="s">
        <v>518</v>
      </c>
      <c r="D305" s="430" t="s">
        <v>1884</v>
      </c>
      <c r="E305" s="430" t="s">
        <v>1885</v>
      </c>
      <c r="F305" s="430"/>
      <c r="H305" s="432" t="s">
        <v>1886</v>
      </c>
      <c r="I305" s="432" t="s">
        <v>1887</v>
      </c>
      <c r="J305" s="432" t="s">
        <v>1888</v>
      </c>
      <c r="K305" s="430" t="s">
        <v>1889</v>
      </c>
      <c r="L305" s="430" t="s">
        <v>1889</v>
      </c>
      <c r="M305" s="430">
        <v>3110</v>
      </c>
      <c r="N305" s="430" t="s">
        <v>1890</v>
      </c>
      <c r="O305" s="430" t="s">
        <v>1891</v>
      </c>
      <c r="P305" s="430" t="s">
        <v>1892</v>
      </c>
      <c r="Q305" s="432" t="s">
        <v>1893</v>
      </c>
      <c r="R305" s="432" t="s">
        <v>1894</v>
      </c>
      <c r="T305" s="430" t="s">
        <v>1895</v>
      </c>
      <c r="V305" s="430" t="s">
        <v>1895</v>
      </c>
      <c r="AD305" s="430">
        <v>20180701</v>
      </c>
      <c r="AE305" s="430">
        <v>20190630</v>
      </c>
      <c r="AG305" s="430" t="s">
        <v>1896</v>
      </c>
      <c r="AH305" s="430" t="s">
        <v>1896</v>
      </c>
      <c r="AI305" s="430" t="s">
        <v>1896</v>
      </c>
      <c r="AJ305" s="439">
        <v>6034</v>
      </c>
      <c r="AL305" s="433"/>
      <c r="AU305" s="430" t="s">
        <v>1896</v>
      </c>
      <c r="AV305" s="430" t="s">
        <v>1897</v>
      </c>
      <c r="BF305" s="436"/>
      <c r="BG305" s="435"/>
    </row>
    <row r="306" spans="1:59" ht="15" customHeight="1" x14ac:dyDescent="0.3">
      <c r="A306" s="430" t="s">
        <v>1883</v>
      </c>
      <c r="B306" s="430">
        <v>2019</v>
      </c>
      <c r="C306" s="16" t="s">
        <v>519</v>
      </c>
      <c r="D306" s="430" t="s">
        <v>1884</v>
      </c>
      <c r="E306" s="430" t="s">
        <v>1885</v>
      </c>
      <c r="F306" s="430"/>
      <c r="H306" s="432" t="s">
        <v>1886</v>
      </c>
      <c r="I306" s="432" t="s">
        <v>1887</v>
      </c>
      <c r="J306" s="432" t="s">
        <v>1888</v>
      </c>
      <c r="K306" s="430" t="s">
        <v>1889</v>
      </c>
      <c r="L306" s="430" t="s">
        <v>1889</v>
      </c>
      <c r="M306" s="430">
        <v>3110</v>
      </c>
      <c r="N306" s="430" t="s">
        <v>1890</v>
      </c>
      <c r="O306" s="430" t="s">
        <v>1891</v>
      </c>
      <c r="P306" s="430" t="s">
        <v>1892</v>
      </c>
      <c r="Q306" s="432" t="s">
        <v>1893</v>
      </c>
      <c r="R306" s="432" t="s">
        <v>1894</v>
      </c>
      <c r="T306" s="430" t="s">
        <v>1895</v>
      </c>
      <c r="V306" s="430" t="s">
        <v>1895</v>
      </c>
      <c r="AD306" s="430">
        <v>20180701</v>
      </c>
      <c r="AE306" s="430">
        <v>20190630</v>
      </c>
      <c r="AG306" s="430" t="s">
        <v>1896</v>
      </c>
      <c r="AH306" s="430" t="s">
        <v>1896</v>
      </c>
      <c r="AI306" s="430" t="s">
        <v>1896</v>
      </c>
      <c r="AJ306" s="439">
        <v>6034</v>
      </c>
      <c r="AL306" s="433"/>
      <c r="AU306" s="430" t="s">
        <v>1896</v>
      </c>
      <c r="AV306" s="430" t="s">
        <v>1897</v>
      </c>
      <c r="BF306" s="436"/>
      <c r="BG306" s="435"/>
    </row>
    <row r="307" spans="1:59" ht="15" customHeight="1" x14ac:dyDescent="0.3">
      <c r="A307" s="430" t="s">
        <v>1883</v>
      </c>
      <c r="B307" s="430">
        <v>2019</v>
      </c>
      <c r="C307" s="16" t="s">
        <v>520</v>
      </c>
      <c r="D307" s="430" t="s">
        <v>1884</v>
      </c>
      <c r="E307" s="430" t="s">
        <v>1885</v>
      </c>
      <c r="F307" s="430"/>
      <c r="H307" s="432" t="s">
        <v>1886</v>
      </c>
      <c r="I307" s="432" t="s">
        <v>1887</v>
      </c>
      <c r="J307" s="432" t="s">
        <v>1888</v>
      </c>
      <c r="K307" s="430" t="s">
        <v>1889</v>
      </c>
      <c r="L307" s="430" t="s">
        <v>1889</v>
      </c>
      <c r="M307" s="430">
        <v>3110</v>
      </c>
      <c r="N307" s="430" t="s">
        <v>1890</v>
      </c>
      <c r="O307" s="430" t="s">
        <v>1891</v>
      </c>
      <c r="P307" s="430" t="s">
        <v>1892</v>
      </c>
      <c r="Q307" s="432" t="s">
        <v>1893</v>
      </c>
      <c r="R307" s="432" t="s">
        <v>1894</v>
      </c>
      <c r="T307" s="430" t="s">
        <v>1895</v>
      </c>
      <c r="V307" s="430" t="s">
        <v>1895</v>
      </c>
      <c r="AD307" s="430">
        <v>20180701</v>
      </c>
      <c r="AE307" s="430">
        <v>20190630</v>
      </c>
      <c r="AG307" s="430" t="s">
        <v>1896</v>
      </c>
      <c r="AH307" s="430" t="s">
        <v>1896</v>
      </c>
      <c r="AI307" s="430" t="s">
        <v>1896</v>
      </c>
      <c r="AJ307" s="439">
        <v>6034</v>
      </c>
      <c r="AL307" s="433"/>
      <c r="AU307" s="430" t="s">
        <v>1896</v>
      </c>
      <c r="AV307" s="430" t="s">
        <v>1897</v>
      </c>
      <c r="BF307" s="436"/>
      <c r="BG307" s="435"/>
    </row>
    <row r="308" spans="1:59" ht="15" customHeight="1" x14ac:dyDescent="0.3">
      <c r="A308" s="430" t="s">
        <v>1883</v>
      </c>
      <c r="B308" s="430">
        <v>2019</v>
      </c>
      <c r="C308" s="16" t="s">
        <v>522</v>
      </c>
      <c r="D308" s="430" t="s">
        <v>1884</v>
      </c>
      <c r="E308" s="430" t="s">
        <v>1885</v>
      </c>
      <c r="F308" s="430"/>
      <c r="H308" s="432" t="s">
        <v>1886</v>
      </c>
      <c r="I308" s="432" t="s">
        <v>1887</v>
      </c>
      <c r="J308" s="432" t="s">
        <v>1888</v>
      </c>
      <c r="K308" s="430" t="s">
        <v>1889</v>
      </c>
      <c r="L308" s="430" t="s">
        <v>1889</v>
      </c>
      <c r="M308" s="430">
        <v>3110</v>
      </c>
      <c r="N308" s="430" t="s">
        <v>1890</v>
      </c>
      <c r="O308" s="430" t="s">
        <v>1891</v>
      </c>
      <c r="P308" s="430" t="s">
        <v>1892</v>
      </c>
      <c r="Q308" s="432" t="s">
        <v>1893</v>
      </c>
      <c r="R308" s="432" t="s">
        <v>1894</v>
      </c>
      <c r="T308" s="430" t="s">
        <v>1895</v>
      </c>
      <c r="V308" s="430" t="s">
        <v>1895</v>
      </c>
      <c r="AD308" s="430">
        <v>20180701</v>
      </c>
      <c r="AE308" s="430">
        <v>20190630</v>
      </c>
      <c r="AG308" s="430" t="s">
        <v>1896</v>
      </c>
      <c r="AH308" s="430" t="s">
        <v>1896</v>
      </c>
      <c r="AI308" s="430" t="s">
        <v>1896</v>
      </c>
      <c r="AJ308" s="439">
        <v>6034</v>
      </c>
      <c r="AL308" s="433"/>
      <c r="AU308" s="430" t="s">
        <v>1896</v>
      </c>
      <c r="AV308" s="430" t="s">
        <v>1897</v>
      </c>
      <c r="BF308" s="436"/>
      <c r="BG308" s="435"/>
    </row>
    <row r="309" spans="1:59" ht="15" customHeight="1" x14ac:dyDescent="0.3">
      <c r="A309" s="430" t="s">
        <v>1883</v>
      </c>
      <c r="B309" s="430">
        <v>2019</v>
      </c>
      <c r="C309" s="16" t="s">
        <v>524</v>
      </c>
      <c r="D309" s="430" t="s">
        <v>1884</v>
      </c>
      <c r="E309" s="430" t="s">
        <v>1885</v>
      </c>
      <c r="F309" s="430"/>
      <c r="H309" s="432" t="s">
        <v>1886</v>
      </c>
      <c r="I309" s="432" t="s">
        <v>1887</v>
      </c>
      <c r="J309" s="432" t="s">
        <v>1888</v>
      </c>
      <c r="K309" s="430" t="s">
        <v>1889</v>
      </c>
      <c r="L309" s="430" t="s">
        <v>1889</v>
      </c>
      <c r="M309" s="430">
        <v>3110</v>
      </c>
      <c r="N309" s="430" t="s">
        <v>1890</v>
      </c>
      <c r="O309" s="430" t="s">
        <v>1891</v>
      </c>
      <c r="P309" s="430" t="s">
        <v>1892</v>
      </c>
      <c r="Q309" s="432" t="s">
        <v>1893</v>
      </c>
      <c r="R309" s="432" t="s">
        <v>1894</v>
      </c>
      <c r="T309" s="430" t="s">
        <v>1895</v>
      </c>
      <c r="V309" s="430" t="s">
        <v>1895</v>
      </c>
      <c r="AD309" s="430">
        <v>20180701</v>
      </c>
      <c r="AE309" s="430">
        <v>20190630</v>
      </c>
      <c r="AG309" s="430" t="s">
        <v>1896</v>
      </c>
      <c r="AH309" s="430" t="s">
        <v>1896</v>
      </c>
      <c r="AI309" s="430" t="s">
        <v>1896</v>
      </c>
      <c r="AJ309" s="439">
        <v>6034</v>
      </c>
      <c r="AL309" s="433"/>
      <c r="AU309" s="430" t="s">
        <v>1896</v>
      </c>
      <c r="AV309" s="430" t="s">
        <v>1897</v>
      </c>
      <c r="BF309" s="436"/>
      <c r="BG309" s="435"/>
    </row>
    <row r="310" spans="1:59" ht="15" customHeight="1" x14ac:dyDescent="0.3">
      <c r="A310" s="430" t="s">
        <v>1883</v>
      </c>
      <c r="B310" s="430">
        <v>2019</v>
      </c>
      <c r="C310" s="16" t="s">
        <v>526</v>
      </c>
      <c r="D310" s="430" t="s">
        <v>1884</v>
      </c>
      <c r="E310" s="430" t="s">
        <v>1885</v>
      </c>
      <c r="F310" s="430"/>
      <c r="H310" s="432" t="s">
        <v>1886</v>
      </c>
      <c r="I310" s="432" t="s">
        <v>1887</v>
      </c>
      <c r="J310" s="432" t="s">
        <v>1888</v>
      </c>
      <c r="K310" s="430" t="s">
        <v>1889</v>
      </c>
      <c r="L310" s="430" t="s">
        <v>1889</v>
      </c>
      <c r="M310" s="430">
        <v>3110</v>
      </c>
      <c r="N310" s="430" t="s">
        <v>1890</v>
      </c>
      <c r="O310" s="430" t="s">
        <v>1891</v>
      </c>
      <c r="P310" s="430" t="s">
        <v>1892</v>
      </c>
      <c r="Q310" s="432" t="s">
        <v>1893</v>
      </c>
      <c r="R310" s="432" t="s">
        <v>1894</v>
      </c>
      <c r="T310" s="430" t="s">
        <v>1895</v>
      </c>
      <c r="V310" s="430" t="s">
        <v>1895</v>
      </c>
      <c r="AD310" s="430">
        <v>20180701</v>
      </c>
      <c r="AE310" s="430">
        <v>20190630</v>
      </c>
      <c r="AG310" s="430" t="s">
        <v>1896</v>
      </c>
      <c r="AH310" s="430" t="s">
        <v>1896</v>
      </c>
      <c r="AI310" s="430" t="s">
        <v>1896</v>
      </c>
      <c r="AJ310" s="439">
        <v>6034</v>
      </c>
      <c r="AL310" s="433"/>
      <c r="AU310" s="430" t="s">
        <v>1896</v>
      </c>
      <c r="AV310" s="430" t="s">
        <v>1897</v>
      </c>
      <c r="BF310" s="436"/>
      <c r="BG310" s="435"/>
    </row>
    <row r="311" spans="1:59" ht="15" customHeight="1" x14ac:dyDescent="0.3">
      <c r="A311" s="430" t="s">
        <v>1883</v>
      </c>
      <c r="B311" s="430">
        <v>2019</v>
      </c>
      <c r="C311" s="16" t="s">
        <v>528</v>
      </c>
      <c r="D311" s="430" t="s">
        <v>1884</v>
      </c>
      <c r="E311" s="430" t="s">
        <v>1885</v>
      </c>
      <c r="F311" s="430"/>
      <c r="H311" s="432" t="s">
        <v>1886</v>
      </c>
      <c r="I311" s="432" t="s">
        <v>1887</v>
      </c>
      <c r="J311" s="432" t="s">
        <v>1888</v>
      </c>
      <c r="K311" s="430" t="s">
        <v>1889</v>
      </c>
      <c r="L311" s="430" t="s">
        <v>1889</v>
      </c>
      <c r="M311" s="430">
        <v>3110</v>
      </c>
      <c r="N311" s="430" t="s">
        <v>1890</v>
      </c>
      <c r="O311" s="430" t="s">
        <v>1891</v>
      </c>
      <c r="P311" s="430" t="s">
        <v>1892</v>
      </c>
      <c r="Q311" s="432" t="s">
        <v>1893</v>
      </c>
      <c r="R311" s="432" t="s">
        <v>1894</v>
      </c>
      <c r="T311" s="430" t="s">
        <v>1895</v>
      </c>
      <c r="V311" s="430" t="s">
        <v>1895</v>
      </c>
      <c r="AD311" s="430">
        <v>20180701</v>
      </c>
      <c r="AE311" s="430">
        <v>20190630</v>
      </c>
      <c r="AG311" s="430" t="s">
        <v>1896</v>
      </c>
      <c r="AH311" s="430" t="s">
        <v>1896</v>
      </c>
      <c r="AI311" s="430" t="s">
        <v>1896</v>
      </c>
      <c r="AJ311" s="439">
        <v>6034</v>
      </c>
      <c r="AL311" s="433"/>
      <c r="AU311" s="430" t="s">
        <v>1896</v>
      </c>
      <c r="AV311" s="430" t="s">
        <v>1897</v>
      </c>
      <c r="BF311" s="436"/>
      <c r="BG311" s="435"/>
    </row>
    <row r="312" spans="1:59" ht="15" customHeight="1" x14ac:dyDescent="0.3">
      <c r="A312" s="430" t="s">
        <v>1883</v>
      </c>
      <c r="B312" s="430">
        <v>2019</v>
      </c>
      <c r="C312" s="16" t="s">
        <v>530</v>
      </c>
      <c r="D312" s="430" t="s">
        <v>1884</v>
      </c>
      <c r="E312" s="430" t="s">
        <v>1885</v>
      </c>
      <c r="F312" s="430"/>
      <c r="H312" s="432" t="s">
        <v>1886</v>
      </c>
      <c r="I312" s="432" t="s">
        <v>1887</v>
      </c>
      <c r="J312" s="432" t="s">
        <v>1888</v>
      </c>
      <c r="K312" s="430" t="s">
        <v>1889</v>
      </c>
      <c r="L312" s="430" t="s">
        <v>1889</v>
      </c>
      <c r="M312" s="430">
        <v>3110</v>
      </c>
      <c r="N312" s="430" t="s">
        <v>1890</v>
      </c>
      <c r="O312" s="430" t="s">
        <v>1891</v>
      </c>
      <c r="P312" s="430" t="s">
        <v>1892</v>
      </c>
      <c r="Q312" s="432" t="s">
        <v>1893</v>
      </c>
      <c r="R312" s="432" t="s">
        <v>1894</v>
      </c>
      <c r="T312" s="430" t="s">
        <v>1895</v>
      </c>
      <c r="V312" s="430" t="s">
        <v>1895</v>
      </c>
      <c r="AD312" s="430">
        <v>20180701</v>
      </c>
      <c r="AE312" s="430">
        <v>20190630</v>
      </c>
      <c r="AG312" s="430" t="s">
        <v>1896</v>
      </c>
      <c r="AH312" s="430" t="s">
        <v>1896</v>
      </c>
      <c r="AI312" s="430" t="s">
        <v>1896</v>
      </c>
      <c r="AJ312" s="439">
        <v>6034</v>
      </c>
      <c r="AL312" s="433"/>
      <c r="AU312" s="430" t="s">
        <v>1896</v>
      </c>
      <c r="AV312" s="430" t="s">
        <v>1897</v>
      </c>
      <c r="BF312" s="436"/>
      <c r="BG312" s="435"/>
    </row>
    <row r="313" spans="1:59" ht="15" customHeight="1" x14ac:dyDescent="0.3">
      <c r="A313" s="430" t="s">
        <v>1883</v>
      </c>
      <c r="B313" s="430">
        <v>2019</v>
      </c>
      <c r="C313" s="16" t="s">
        <v>532</v>
      </c>
      <c r="D313" s="430" t="s">
        <v>1884</v>
      </c>
      <c r="E313" s="430" t="s">
        <v>1885</v>
      </c>
      <c r="F313" s="430"/>
      <c r="H313" s="432" t="s">
        <v>1886</v>
      </c>
      <c r="I313" s="432" t="s">
        <v>1887</v>
      </c>
      <c r="J313" s="432" t="s">
        <v>1888</v>
      </c>
      <c r="K313" s="430" t="s">
        <v>1889</v>
      </c>
      <c r="L313" s="430" t="s">
        <v>1889</v>
      </c>
      <c r="M313" s="430">
        <v>3110</v>
      </c>
      <c r="N313" s="430" t="s">
        <v>1890</v>
      </c>
      <c r="O313" s="430" t="s">
        <v>1891</v>
      </c>
      <c r="P313" s="430" t="s">
        <v>1892</v>
      </c>
      <c r="Q313" s="432" t="s">
        <v>1893</v>
      </c>
      <c r="R313" s="432" t="s">
        <v>1894</v>
      </c>
      <c r="T313" s="430" t="s">
        <v>1895</v>
      </c>
      <c r="V313" s="430" t="s">
        <v>1895</v>
      </c>
      <c r="AD313" s="430">
        <v>20180701</v>
      </c>
      <c r="AE313" s="430">
        <v>20190630</v>
      </c>
      <c r="AG313" s="430" t="s">
        <v>1896</v>
      </c>
      <c r="AH313" s="430" t="s">
        <v>1896</v>
      </c>
      <c r="AI313" s="430" t="s">
        <v>1896</v>
      </c>
      <c r="AJ313" s="439">
        <v>6034</v>
      </c>
      <c r="AL313" s="433"/>
      <c r="AU313" s="430" t="s">
        <v>1896</v>
      </c>
      <c r="AV313" s="430" t="s">
        <v>1897</v>
      </c>
      <c r="BF313" s="436"/>
      <c r="BG313" s="435"/>
    </row>
    <row r="314" spans="1:59" ht="15" customHeight="1" x14ac:dyDescent="0.3">
      <c r="A314" s="430" t="s">
        <v>1883</v>
      </c>
      <c r="B314" s="430">
        <v>2019</v>
      </c>
      <c r="C314" s="16" t="s">
        <v>534</v>
      </c>
      <c r="D314" s="430" t="s">
        <v>1884</v>
      </c>
      <c r="E314" s="430" t="s">
        <v>1885</v>
      </c>
      <c r="F314" s="430"/>
      <c r="H314" s="432" t="s">
        <v>1886</v>
      </c>
      <c r="I314" s="432" t="s">
        <v>1887</v>
      </c>
      <c r="J314" s="432" t="s">
        <v>1888</v>
      </c>
      <c r="K314" s="430" t="s">
        <v>1889</v>
      </c>
      <c r="L314" s="430" t="s">
        <v>1889</v>
      </c>
      <c r="M314" s="430">
        <v>3110</v>
      </c>
      <c r="N314" s="430" t="s">
        <v>1890</v>
      </c>
      <c r="O314" s="430" t="s">
        <v>1891</v>
      </c>
      <c r="P314" s="430" t="s">
        <v>1892</v>
      </c>
      <c r="Q314" s="432" t="s">
        <v>1893</v>
      </c>
      <c r="R314" s="432" t="s">
        <v>1894</v>
      </c>
      <c r="T314" s="430" t="s">
        <v>1895</v>
      </c>
      <c r="V314" s="430" t="s">
        <v>1895</v>
      </c>
      <c r="AD314" s="430">
        <v>20180701</v>
      </c>
      <c r="AE314" s="430">
        <v>20190630</v>
      </c>
      <c r="AG314" s="430" t="s">
        <v>1896</v>
      </c>
      <c r="AH314" s="430" t="s">
        <v>1896</v>
      </c>
      <c r="AI314" s="430" t="s">
        <v>1896</v>
      </c>
      <c r="AJ314" s="439">
        <v>6034</v>
      </c>
      <c r="AL314" s="433"/>
      <c r="AU314" s="430" t="s">
        <v>1896</v>
      </c>
      <c r="AV314" s="430" t="s">
        <v>1897</v>
      </c>
      <c r="BF314" s="436"/>
      <c r="BG314" s="435"/>
    </row>
    <row r="315" spans="1:59" ht="15" customHeight="1" x14ac:dyDescent="0.3">
      <c r="A315" s="430" t="s">
        <v>1883</v>
      </c>
      <c r="B315" s="430">
        <v>2019</v>
      </c>
      <c r="C315" s="16" t="s">
        <v>536</v>
      </c>
      <c r="D315" s="430" t="s">
        <v>1884</v>
      </c>
      <c r="E315" s="430" t="s">
        <v>1885</v>
      </c>
      <c r="F315" s="430"/>
      <c r="H315" s="432" t="s">
        <v>1886</v>
      </c>
      <c r="I315" s="432" t="s">
        <v>1887</v>
      </c>
      <c r="J315" s="432" t="s">
        <v>1888</v>
      </c>
      <c r="K315" s="430" t="s">
        <v>1889</v>
      </c>
      <c r="L315" s="430" t="s">
        <v>1889</v>
      </c>
      <c r="M315" s="430">
        <v>3110</v>
      </c>
      <c r="N315" s="430" t="s">
        <v>1890</v>
      </c>
      <c r="O315" s="430" t="s">
        <v>1891</v>
      </c>
      <c r="P315" s="430" t="s">
        <v>1892</v>
      </c>
      <c r="Q315" s="432" t="s">
        <v>1893</v>
      </c>
      <c r="R315" s="432" t="s">
        <v>1894</v>
      </c>
      <c r="T315" s="430" t="s">
        <v>1895</v>
      </c>
      <c r="V315" s="430" t="s">
        <v>1895</v>
      </c>
      <c r="AD315" s="430">
        <v>20180701</v>
      </c>
      <c r="AE315" s="430">
        <v>20190630</v>
      </c>
      <c r="AG315" s="430" t="s">
        <v>1896</v>
      </c>
      <c r="AH315" s="430" t="s">
        <v>1896</v>
      </c>
      <c r="AI315" s="430" t="s">
        <v>1896</v>
      </c>
      <c r="AJ315" s="439">
        <v>6034</v>
      </c>
      <c r="AL315" s="433"/>
      <c r="AU315" s="430" t="s">
        <v>1896</v>
      </c>
      <c r="AV315" s="430" t="s">
        <v>1897</v>
      </c>
      <c r="BF315" s="436"/>
      <c r="BG315" s="435"/>
    </row>
    <row r="316" spans="1:59" ht="15" customHeight="1" x14ac:dyDescent="0.3">
      <c r="A316" s="430" t="s">
        <v>1883</v>
      </c>
      <c r="B316" s="430">
        <v>2019</v>
      </c>
      <c r="C316" s="16" t="s">
        <v>537</v>
      </c>
      <c r="D316" s="430" t="s">
        <v>1884</v>
      </c>
      <c r="E316" s="430" t="s">
        <v>1885</v>
      </c>
      <c r="F316" s="430"/>
      <c r="H316" s="432" t="s">
        <v>1886</v>
      </c>
      <c r="I316" s="432" t="s">
        <v>1887</v>
      </c>
      <c r="J316" s="432" t="s">
        <v>1888</v>
      </c>
      <c r="K316" s="430" t="s">
        <v>1889</v>
      </c>
      <c r="L316" s="430" t="s">
        <v>1889</v>
      </c>
      <c r="M316" s="430">
        <v>3110</v>
      </c>
      <c r="N316" s="430" t="s">
        <v>1890</v>
      </c>
      <c r="O316" s="430" t="s">
        <v>1891</v>
      </c>
      <c r="P316" s="430" t="s">
        <v>1892</v>
      </c>
      <c r="Q316" s="432" t="s">
        <v>1893</v>
      </c>
      <c r="R316" s="432" t="s">
        <v>1894</v>
      </c>
      <c r="T316" s="430" t="s">
        <v>1895</v>
      </c>
      <c r="V316" s="430" t="s">
        <v>1895</v>
      </c>
      <c r="AD316" s="430">
        <v>20180701</v>
      </c>
      <c r="AE316" s="430">
        <v>20190630</v>
      </c>
      <c r="AG316" s="430" t="s">
        <v>1896</v>
      </c>
      <c r="AH316" s="430" t="s">
        <v>1896</v>
      </c>
      <c r="AI316" s="430" t="s">
        <v>1896</v>
      </c>
      <c r="AJ316" s="439">
        <v>6034</v>
      </c>
      <c r="AL316" s="433"/>
      <c r="AU316" s="430" t="s">
        <v>1896</v>
      </c>
      <c r="AV316" s="430" t="s">
        <v>1897</v>
      </c>
      <c r="BF316" s="436"/>
      <c r="BG316" s="435"/>
    </row>
    <row r="317" spans="1:59" ht="15" customHeight="1" x14ac:dyDescent="0.3">
      <c r="A317" s="430" t="s">
        <v>1883</v>
      </c>
      <c r="B317" s="430">
        <v>2019</v>
      </c>
      <c r="C317" s="16" t="s">
        <v>538</v>
      </c>
      <c r="D317" s="430" t="s">
        <v>1884</v>
      </c>
      <c r="E317" s="430" t="s">
        <v>1885</v>
      </c>
      <c r="F317" s="430"/>
      <c r="H317" s="432" t="s">
        <v>1886</v>
      </c>
      <c r="I317" s="432" t="s">
        <v>1887</v>
      </c>
      <c r="J317" s="432" t="s">
        <v>1888</v>
      </c>
      <c r="K317" s="430" t="s">
        <v>1889</v>
      </c>
      <c r="L317" s="430" t="s">
        <v>1889</v>
      </c>
      <c r="M317" s="430">
        <v>3110</v>
      </c>
      <c r="N317" s="430" t="s">
        <v>1890</v>
      </c>
      <c r="O317" s="430" t="s">
        <v>1891</v>
      </c>
      <c r="P317" s="430" t="s">
        <v>1892</v>
      </c>
      <c r="Q317" s="432" t="s">
        <v>1893</v>
      </c>
      <c r="R317" s="432" t="s">
        <v>1894</v>
      </c>
      <c r="T317" s="430" t="s">
        <v>1895</v>
      </c>
      <c r="V317" s="430" t="s">
        <v>1895</v>
      </c>
      <c r="AD317" s="430">
        <v>20180701</v>
      </c>
      <c r="AE317" s="430">
        <v>20190630</v>
      </c>
      <c r="AG317" s="430" t="s">
        <v>1896</v>
      </c>
      <c r="AH317" s="430" t="s">
        <v>1896</v>
      </c>
      <c r="AI317" s="430" t="s">
        <v>1896</v>
      </c>
      <c r="AJ317" s="439">
        <v>6034</v>
      </c>
      <c r="AL317" s="433"/>
      <c r="AU317" s="430" t="s">
        <v>1896</v>
      </c>
      <c r="AV317" s="430" t="s">
        <v>1897</v>
      </c>
      <c r="BF317" s="436"/>
      <c r="BG317" s="435"/>
    </row>
    <row r="318" spans="1:59" ht="15" customHeight="1" x14ac:dyDescent="0.3">
      <c r="A318" s="430" t="s">
        <v>1883</v>
      </c>
      <c r="B318" s="430">
        <v>2019</v>
      </c>
      <c r="C318" s="16" t="s">
        <v>539</v>
      </c>
      <c r="D318" s="430" t="s">
        <v>1884</v>
      </c>
      <c r="E318" s="430" t="s">
        <v>1885</v>
      </c>
      <c r="F318" s="430"/>
      <c r="H318" s="432" t="s">
        <v>1886</v>
      </c>
      <c r="I318" s="432" t="s">
        <v>1887</v>
      </c>
      <c r="J318" s="432" t="s">
        <v>1888</v>
      </c>
      <c r="K318" s="430" t="s">
        <v>1889</v>
      </c>
      <c r="L318" s="430" t="s">
        <v>1889</v>
      </c>
      <c r="M318" s="430">
        <v>3110</v>
      </c>
      <c r="N318" s="430" t="s">
        <v>1890</v>
      </c>
      <c r="O318" s="430" t="s">
        <v>1891</v>
      </c>
      <c r="P318" s="430" t="s">
        <v>1892</v>
      </c>
      <c r="Q318" s="432" t="s">
        <v>1893</v>
      </c>
      <c r="R318" s="432" t="s">
        <v>1894</v>
      </c>
      <c r="T318" s="430" t="s">
        <v>1895</v>
      </c>
      <c r="V318" s="430" t="s">
        <v>1895</v>
      </c>
      <c r="AD318" s="430">
        <v>20180701</v>
      </c>
      <c r="AE318" s="430">
        <v>20190630</v>
      </c>
      <c r="AG318" s="430" t="s">
        <v>1896</v>
      </c>
      <c r="AH318" s="430" t="s">
        <v>1896</v>
      </c>
      <c r="AI318" s="430" t="s">
        <v>1896</v>
      </c>
      <c r="AJ318" s="439">
        <v>6034</v>
      </c>
      <c r="AL318" s="433"/>
      <c r="AU318" s="430" t="s">
        <v>1896</v>
      </c>
      <c r="AV318" s="430" t="s">
        <v>1897</v>
      </c>
      <c r="BF318" s="436"/>
      <c r="BG318" s="435"/>
    </row>
    <row r="319" spans="1:59" ht="15" customHeight="1" x14ac:dyDescent="0.3">
      <c r="A319" s="430" t="s">
        <v>1883</v>
      </c>
      <c r="B319" s="430">
        <v>2019</v>
      </c>
      <c r="C319" s="16" t="s">
        <v>541</v>
      </c>
      <c r="D319" s="430" t="s">
        <v>1884</v>
      </c>
      <c r="E319" s="430" t="s">
        <v>1885</v>
      </c>
      <c r="F319" s="430"/>
      <c r="H319" s="432" t="s">
        <v>1886</v>
      </c>
      <c r="I319" s="432" t="s">
        <v>1887</v>
      </c>
      <c r="J319" s="432" t="s">
        <v>1888</v>
      </c>
      <c r="K319" s="430" t="s">
        <v>1889</v>
      </c>
      <c r="L319" s="430" t="s">
        <v>1889</v>
      </c>
      <c r="M319" s="430">
        <v>3110</v>
      </c>
      <c r="N319" s="430" t="s">
        <v>1890</v>
      </c>
      <c r="O319" s="430" t="s">
        <v>1891</v>
      </c>
      <c r="P319" s="430" t="s">
        <v>1892</v>
      </c>
      <c r="Q319" s="432" t="s">
        <v>1893</v>
      </c>
      <c r="R319" s="432" t="s">
        <v>1894</v>
      </c>
      <c r="T319" s="430" t="s">
        <v>1895</v>
      </c>
      <c r="V319" s="430" t="s">
        <v>1895</v>
      </c>
      <c r="AD319" s="430">
        <v>20180701</v>
      </c>
      <c r="AE319" s="430">
        <v>20190630</v>
      </c>
      <c r="AG319" s="430" t="s">
        <v>1896</v>
      </c>
      <c r="AH319" s="430" t="s">
        <v>1896</v>
      </c>
      <c r="AI319" s="430" t="s">
        <v>1896</v>
      </c>
      <c r="AJ319" s="439">
        <v>6034</v>
      </c>
      <c r="AL319" s="433"/>
      <c r="AU319" s="430" t="s">
        <v>1896</v>
      </c>
      <c r="AV319" s="430" t="s">
        <v>1897</v>
      </c>
      <c r="BF319" s="436"/>
      <c r="BG319" s="435"/>
    </row>
    <row r="320" spans="1:59" ht="15" customHeight="1" x14ac:dyDescent="0.3">
      <c r="A320" s="430" t="s">
        <v>1883</v>
      </c>
      <c r="B320" s="430">
        <v>2019</v>
      </c>
      <c r="C320" s="16" t="s">
        <v>542</v>
      </c>
      <c r="D320" s="430" t="s">
        <v>1884</v>
      </c>
      <c r="E320" s="430" t="s">
        <v>1885</v>
      </c>
      <c r="F320" s="430"/>
      <c r="H320" s="432" t="s">
        <v>1886</v>
      </c>
      <c r="I320" s="432" t="s">
        <v>1887</v>
      </c>
      <c r="J320" s="432" t="s">
        <v>1888</v>
      </c>
      <c r="K320" s="430" t="s">
        <v>1889</v>
      </c>
      <c r="L320" s="430" t="s">
        <v>1889</v>
      </c>
      <c r="M320" s="430">
        <v>3110</v>
      </c>
      <c r="N320" s="430" t="s">
        <v>1890</v>
      </c>
      <c r="O320" s="430" t="s">
        <v>1891</v>
      </c>
      <c r="P320" s="430" t="s">
        <v>1892</v>
      </c>
      <c r="Q320" s="432" t="s">
        <v>1893</v>
      </c>
      <c r="R320" s="432" t="s">
        <v>1894</v>
      </c>
      <c r="T320" s="430" t="s">
        <v>1895</v>
      </c>
      <c r="V320" s="430" t="s">
        <v>1895</v>
      </c>
      <c r="AD320" s="430">
        <v>20180701</v>
      </c>
      <c r="AE320" s="430">
        <v>20190630</v>
      </c>
      <c r="AG320" s="430" t="s">
        <v>1896</v>
      </c>
      <c r="AH320" s="430" t="s">
        <v>1896</v>
      </c>
      <c r="AI320" s="430" t="s">
        <v>1896</v>
      </c>
      <c r="AJ320" s="439">
        <v>6034</v>
      </c>
      <c r="AL320" s="433"/>
      <c r="AU320" s="430" t="s">
        <v>1896</v>
      </c>
      <c r="AV320" s="430" t="s">
        <v>1897</v>
      </c>
      <c r="BF320" s="436"/>
      <c r="BG320" s="435"/>
    </row>
    <row r="321" spans="1:59" ht="15" customHeight="1" x14ac:dyDescent="0.3">
      <c r="A321" s="430" t="s">
        <v>1883</v>
      </c>
      <c r="B321" s="430">
        <v>2019</v>
      </c>
      <c r="C321" s="16" t="s">
        <v>543</v>
      </c>
      <c r="D321" s="430" t="s">
        <v>1884</v>
      </c>
      <c r="E321" s="430" t="s">
        <v>1885</v>
      </c>
      <c r="F321" s="430"/>
      <c r="H321" s="432" t="s">
        <v>1886</v>
      </c>
      <c r="I321" s="432" t="s">
        <v>1887</v>
      </c>
      <c r="J321" s="432" t="s">
        <v>1888</v>
      </c>
      <c r="K321" s="430" t="s">
        <v>1889</v>
      </c>
      <c r="L321" s="430" t="s">
        <v>1889</v>
      </c>
      <c r="M321" s="430">
        <v>3110</v>
      </c>
      <c r="N321" s="430" t="s">
        <v>1890</v>
      </c>
      <c r="O321" s="430" t="s">
        <v>1891</v>
      </c>
      <c r="P321" s="430" t="s">
        <v>1892</v>
      </c>
      <c r="Q321" s="432" t="s">
        <v>1893</v>
      </c>
      <c r="R321" s="432" t="s">
        <v>1894</v>
      </c>
      <c r="T321" s="430" t="s">
        <v>1895</v>
      </c>
      <c r="V321" s="430" t="s">
        <v>1895</v>
      </c>
      <c r="AD321" s="430">
        <v>20180701</v>
      </c>
      <c r="AE321" s="430">
        <v>20190630</v>
      </c>
      <c r="AG321" s="430" t="s">
        <v>1896</v>
      </c>
      <c r="AH321" s="430" t="s">
        <v>1896</v>
      </c>
      <c r="AI321" s="430" t="s">
        <v>1896</v>
      </c>
      <c r="AJ321" s="439">
        <v>6034</v>
      </c>
      <c r="AL321" s="433"/>
      <c r="AU321" s="430" t="s">
        <v>1896</v>
      </c>
      <c r="AV321" s="430" t="s">
        <v>1897</v>
      </c>
      <c r="BF321" s="436"/>
      <c r="BG321" s="435"/>
    </row>
    <row r="322" spans="1:59" ht="15" customHeight="1" x14ac:dyDescent="0.3">
      <c r="A322" s="430" t="s">
        <v>1883</v>
      </c>
      <c r="B322" s="430">
        <v>2019</v>
      </c>
      <c r="C322" s="16" t="s">
        <v>545</v>
      </c>
      <c r="D322" s="430" t="s">
        <v>1884</v>
      </c>
      <c r="E322" s="430" t="s">
        <v>1885</v>
      </c>
      <c r="F322" s="430"/>
      <c r="H322" s="432" t="s">
        <v>1886</v>
      </c>
      <c r="I322" s="432" t="s">
        <v>1887</v>
      </c>
      <c r="J322" s="432" t="s">
        <v>1888</v>
      </c>
      <c r="K322" s="430" t="s">
        <v>1889</v>
      </c>
      <c r="L322" s="430" t="s">
        <v>1889</v>
      </c>
      <c r="M322" s="430">
        <v>3110</v>
      </c>
      <c r="N322" s="430" t="s">
        <v>1890</v>
      </c>
      <c r="O322" s="430" t="s">
        <v>1891</v>
      </c>
      <c r="P322" s="430" t="s">
        <v>1892</v>
      </c>
      <c r="Q322" s="432" t="s">
        <v>1893</v>
      </c>
      <c r="R322" s="432" t="s">
        <v>1894</v>
      </c>
      <c r="T322" s="430" t="s">
        <v>1895</v>
      </c>
      <c r="V322" s="430" t="s">
        <v>1895</v>
      </c>
      <c r="AD322" s="430">
        <v>20180701</v>
      </c>
      <c r="AE322" s="430">
        <v>20190630</v>
      </c>
      <c r="AG322" s="430" t="s">
        <v>1896</v>
      </c>
      <c r="AH322" s="430" t="s">
        <v>1896</v>
      </c>
      <c r="AI322" s="430" t="s">
        <v>1896</v>
      </c>
      <c r="AJ322" s="439">
        <v>6034</v>
      </c>
      <c r="AL322" s="433"/>
      <c r="AU322" s="430" t="s">
        <v>1896</v>
      </c>
      <c r="AV322" s="430" t="s">
        <v>1897</v>
      </c>
      <c r="BF322" s="436"/>
      <c r="BG322" s="435"/>
    </row>
    <row r="323" spans="1:59" ht="15" customHeight="1" x14ac:dyDescent="0.3">
      <c r="A323" s="430" t="s">
        <v>1883</v>
      </c>
      <c r="B323" s="430">
        <v>2019</v>
      </c>
      <c r="C323" s="16" t="s">
        <v>547</v>
      </c>
      <c r="D323" s="430" t="s">
        <v>1884</v>
      </c>
      <c r="E323" s="430" t="s">
        <v>1885</v>
      </c>
      <c r="F323" s="430"/>
      <c r="H323" s="432" t="s">
        <v>1886</v>
      </c>
      <c r="I323" s="432" t="s">
        <v>1887</v>
      </c>
      <c r="J323" s="432" t="s">
        <v>1888</v>
      </c>
      <c r="K323" s="430" t="s">
        <v>1889</v>
      </c>
      <c r="L323" s="430" t="s">
        <v>1889</v>
      </c>
      <c r="M323" s="430">
        <v>3110</v>
      </c>
      <c r="N323" s="430" t="s">
        <v>1890</v>
      </c>
      <c r="O323" s="430" t="s">
        <v>1891</v>
      </c>
      <c r="P323" s="430" t="s">
        <v>1892</v>
      </c>
      <c r="Q323" s="432" t="s">
        <v>1893</v>
      </c>
      <c r="R323" s="432" t="s">
        <v>1894</v>
      </c>
      <c r="T323" s="430" t="s">
        <v>1895</v>
      </c>
      <c r="V323" s="430" t="s">
        <v>1895</v>
      </c>
      <c r="AD323" s="430">
        <v>20180701</v>
      </c>
      <c r="AE323" s="430">
        <v>20190630</v>
      </c>
      <c r="AG323" s="430" t="s">
        <v>1896</v>
      </c>
      <c r="AH323" s="430" t="s">
        <v>1896</v>
      </c>
      <c r="AI323" s="430" t="s">
        <v>1896</v>
      </c>
      <c r="AJ323" s="439">
        <v>6034</v>
      </c>
      <c r="AL323" s="433"/>
      <c r="AU323" s="430" t="s">
        <v>1896</v>
      </c>
      <c r="AV323" s="430" t="s">
        <v>1897</v>
      </c>
      <c r="BF323" s="436"/>
      <c r="BG323" s="435"/>
    </row>
    <row r="324" spans="1:59" ht="15" customHeight="1" x14ac:dyDescent="0.3">
      <c r="A324" s="430" t="s">
        <v>1883</v>
      </c>
      <c r="B324" s="430">
        <v>2019</v>
      </c>
      <c r="C324" s="16" t="s">
        <v>549</v>
      </c>
      <c r="D324" s="430" t="s">
        <v>1884</v>
      </c>
      <c r="E324" s="430" t="s">
        <v>1885</v>
      </c>
      <c r="F324" s="430"/>
      <c r="H324" s="432" t="s">
        <v>1886</v>
      </c>
      <c r="I324" s="432" t="s">
        <v>1887</v>
      </c>
      <c r="J324" s="432" t="s">
        <v>1888</v>
      </c>
      <c r="K324" s="430" t="s">
        <v>1889</v>
      </c>
      <c r="L324" s="430" t="s">
        <v>1889</v>
      </c>
      <c r="M324" s="430">
        <v>3110</v>
      </c>
      <c r="N324" s="430" t="s">
        <v>1890</v>
      </c>
      <c r="O324" s="430" t="s">
        <v>1891</v>
      </c>
      <c r="P324" s="430" t="s">
        <v>1892</v>
      </c>
      <c r="Q324" s="432" t="s">
        <v>1893</v>
      </c>
      <c r="R324" s="432" t="s">
        <v>1894</v>
      </c>
      <c r="T324" s="430" t="s">
        <v>1895</v>
      </c>
      <c r="V324" s="430" t="s">
        <v>1895</v>
      </c>
      <c r="AD324" s="430">
        <v>20180701</v>
      </c>
      <c r="AE324" s="430">
        <v>20190630</v>
      </c>
      <c r="AG324" s="430" t="s">
        <v>1896</v>
      </c>
      <c r="AH324" s="430" t="s">
        <v>1896</v>
      </c>
      <c r="AI324" s="430" t="s">
        <v>1896</v>
      </c>
      <c r="AJ324" s="439">
        <v>6034</v>
      </c>
      <c r="AL324" s="433"/>
      <c r="AU324" s="430" t="s">
        <v>1896</v>
      </c>
      <c r="AV324" s="430" t="s">
        <v>1897</v>
      </c>
      <c r="BF324" s="436"/>
      <c r="BG324" s="435"/>
    </row>
    <row r="325" spans="1:59" ht="15" customHeight="1" x14ac:dyDescent="0.3">
      <c r="A325" s="430" t="s">
        <v>1883</v>
      </c>
      <c r="B325" s="430">
        <v>2019</v>
      </c>
      <c r="C325" s="16" t="s">
        <v>551</v>
      </c>
      <c r="D325" s="430" t="s">
        <v>1884</v>
      </c>
      <c r="E325" s="430" t="s">
        <v>1885</v>
      </c>
      <c r="F325" s="430"/>
      <c r="H325" s="432" t="s">
        <v>1886</v>
      </c>
      <c r="I325" s="432" t="s">
        <v>1887</v>
      </c>
      <c r="J325" s="432" t="s">
        <v>1888</v>
      </c>
      <c r="K325" s="430" t="s">
        <v>1889</v>
      </c>
      <c r="L325" s="430" t="s">
        <v>1889</v>
      </c>
      <c r="M325" s="430">
        <v>3110</v>
      </c>
      <c r="N325" s="430" t="s">
        <v>1890</v>
      </c>
      <c r="O325" s="430" t="s">
        <v>1891</v>
      </c>
      <c r="P325" s="430" t="s">
        <v>1892</v>
      </c>
      <c r="Q325" s="432" t="s">
        <v>1893</v>
      </c>
      <c r="R325" s="432" t="s">
        <v>1894</v>
      </c>
      <c r="T325" s="430" t="s">
        <v>1895</v>
      </c>
      <c r="V325" s="430" t="s">
        <v>1895</v>
      </c>
      <c r="AD325" s="430">
        <v>20180701</v>
      </c>
      <c r="AE325" s="430">
        <v>20190630</v>
      </c>
      <c r="AG325" s="430" t="s">
        <v>1896</v>
      </c>
      <c r="AH325" s="430" t="s">
        <v>1896</v>
      </c>
      <c r="AI325" s="430" t="s">
        <v>1896</v>
      </c>
      <c r="AJ325" s="439">
        <v>6034</v>
      </c>
      <c r="AL325" s="433"/>
      <c r="AU325" s="430" t="s">
        <v>1896</v>
      </c>
      <c r="AV325" s="430" t="s">
        <v>1897</v>
      </c>
      <c r="BF325" s="436"/>
      <c r="BG325" s="435"/>
    </row>
    <row r="326" spans="1:59" ht="15" customHeight="1" x14ac:dyDescent="0.3">
      <c r="A326" s="430" t="s">
        <v>1883</v>
      </c>
      <c r="B326" s="430">
        <v>2019</v>
      </c>
      <c r="C326" s="16" t="s">
        <v>553</v>
      </c>
      <c r="D326" s="430" t="s">
        <v>1884</v>
      </c>
      <c r="E326" s="430" t="s">
        <v>1885</v>
      </c>
      <c r="F326" s="430"/>
      <c r="H326" s="432" t="s">
        <v>1886</v>
      </c>
      <c r="I326" s="432" t="s">
        <v>1887</v>
      </c>
      <c r="J326" s="432" t="s">
        <v>1888</v>
      </c>
      <c r="K326" s="430" t="s">
        <v>1889</v>
      </c>
      <c r="L326" s="430" t="s">
        <v>1889</v>
      </c>
      <c r="M326" s="430">
        <v>3110</v>
      </c>
      <c r="N326" s="430" t="s">
        <v>1890</v>
      </c>
      <c r="O326" s="430" t="s">
        <v>1891</v>
      </c>
      <c r="P326" s="430" t="s">
        <v>1892</v>
      </c>
      <c r="Q326" s="432" t="s">
        <v>1893</v>
      </c>
      <c r="R326" s="432" t="s">
        <v>1894</v>
      </c>
      <c r="T326" s="430" t="s">
        <v>1895</v>
      </c>
      <c r="V326" s="430" t="s">
        <v>1895</v>
      </c>
      <c r="AD326" s="430">
        <v>20180701</v>
      </c>
      <c r="AE326" s="430">
        <v>20190630</v>
      </c>
      <c r="AG326" s="430" t="s">
        <v>1896</v>
      </c>
      <c r="AH326" s="430" t="s">
        <v>1896</v>
      </c>
      <c r="AI326" s="430" t="s">
        <v>1896</v>
      </c>
      <c r="AJ326" s="439">
        <v>6034</v>
      </c>
      <c r="AL326" s="433"/>
      <c r="AU326" s="430" t="s">
        <v>1896</v>
      </c>
      <c r="AV326" s="430" t="s">
        <v>1897</v>
      </c>
      <c r="BF326" s="436"/>
      <c r="BG326" s="435"/>
    </row>
    <row r="327" spans="1:59" ht="15" customHeight="1" x14ac:dyDescent="0.3">
      <c r="A327" s="430" t="s">
        <v>1883</v>
      </c>
      <c r="B327" s="430">
        <v>2019</v>
      </c>
      <c r="C327" s="16" t="s">
        <v>555</v>
      </c>
      <c r="D327" s="430" t="s">
        <v>1884</v>
      </c>
      <c r="E327" s="430" t="s">
        <v>1885</v>
      </c>
      <c r="F327" s="430"/>
      <c r="H327" s="432" t="s">
        <v>1886</v>
      </c>
      <c r="I327" s="432" t="s">
        <v>1887</v>
      </c>
      <c r="J327" s="432" t="s">
        <v>1888</v>
      </c>
      <c r="K327" s="430" t="s">
        <v>1889</v>
      </c>
      <c r="L327" s="430" t="s">
        <v>1889</v>
      </c>
      <c r="M327" s="430">
        <v>3110</v>
      </c>
      <c r="N327" s="430" t="s">
        <v>1890</v>
      </c>
      <c r="O327" s="430" t="s">
        <v>1891</v>
      </c>
      <c r="P327" s="430" t="s">
        <v>1892</v>
      </c>
      <c r="Q327" s="432" t="s">
        <v>1893</v>
      </c>
      <c r="R327" s="432" t="s">
        <v>1894</v>
      </c>
      <c r="T327" s="430" t="s">
        <v>1895</v>
      </c>
      <c r="V327" s="430" t="s">
        <v>1895</v>
      </c>
      <c r="AD327" s="430">
        <v>20180701</v>
      </c>
      <c r="AE327" s="430">
        <v>20190630</v>
      </c>
      <c r="AG327" s="430" t="s">
        <v>1896</v>
      </c>
      <c r="AH327" s="430" t="s">
        <v>1896</v>
      </c>
      <c r="AI327" s="430" t="s">
        <v>1896</v>
      </c>
      <c r="AJ327" s="439">
        <v>6034</v>
      </c>
      <c r="AL327" s="433"/>
      <c r="AU327" s="430" t="s">
        <v>1896</v>
      </c>
      <c r="AV327" s="430" t="s">
        <v>1897</v>
      </c>
      <c r="BF327" s="436"/>
      <c r="BG327" s="435"/>
    </row>
    <row r="328" spans="1:59" ht="15" customHeight="1" x14ac:dyDescent="0.3">
      <c r="A328" s="430" t="s">
        <v>1883</v>
      </c>
      <c r="B328" s="430">
        <v>2019</v>
      </c>
      <c r="C328" s="16" t="s">
        <v>557</v>
      </c>
      <c r="D328" s="430" t="s">
        <v>1884</v>
      </c>
      <c r="E328" s="430" t="s">
        <v>1885</v>
      </c>
      <c r="F328" s="430"/>
      <c r="H328" s="432" t="s">
        <v>1886</v>
      </c>
      <c r="I328" s="432" t="s">
        <v>1887</v>
      </c>
      <c r="J328" s="432" t="s">
        <v>1888</v>
      </c>
      <c r="K328" s="430" t="s">
        <v>1889</v>
      </c>
      <c r="L328" s="430" t="s">
        <v>1889</v>
      </c>
      <c r="M328" s="430">
        <v>3110</v>
      </c>
      <c r="N328" s="430" t="s">
        <v>1890</v>
      </c>
      <c r="O328" s="430" t="s">
        <v>1891</v>
      </c>
      <c r="P328" s="430" t="s">
        <v>1892</v>
      </c>
      <c r="Q328" s="432" t="s">
        <v>1893</v>
      </c>
      <c r="R328" s="432" t="s">
        <v>1894</v>
      </c>
      <c r="T328" s="430" t="s">
        <v>1895</v>
      </c>
      <c r="V328" s="430" t="s">
        <v>1895</v>
      </c>
      <c r="AD328" s="430">
        <v>20180701</v>
      </c>
      <c r="AE328" s="430">
        <v>20190630</v>
      </c>
      <c r="AG328" s="430" t="s">
        <v>1896</v>
      </c>
      <c r="AH328" s="430" t="s">
        <v>1896</v>
      </c>
      <c r="AI328" s="430" t="s">
        <v>1896</v>
      </c>
      <c r="AJ328" s="439">
        <v>6034</v>
      </c>
      <c r="AL328" s="433"/>
      <c r="AU328" s="430" t="s">
        <v>1896</v>
      </c>
      <c r="AV328" s="430" t="s">
        <v>1897</v>
      </c>
      <c r="BF328" s="436"/>
      <c r="BG328" s="435"/>
    </row>
    <row r="329" spans="1:59" ht="15" customHeight="1" x14ac:dyDescent="0.3">
      <c r="A329" s="430" t="s">
        <v>1883</v>
      </c>
      <c r="B329" s="430">
        <v>2019</v>
      </c>
      <c r="C329" s="16" t="s">
        <v>559</v>
      </c>
      <c r="D329" s="430" t="s">
        <v>1884</v>
      </c>
      <c r="E329" s="430" t="s">
        <v>1885</v>
      </c>
      <c r="F329" s="430"/>
      <c r="H329" s="432" t="s">
        <v>1886</v>
      </c>
      <c r="I329" s="432" t="s">
        <v>1887</v>
      </c>
      <c r="J329" s="432" t="s">
        <v>1888</v>
      </c>
      <c r="K329" s="430" t="s">
        <v>1889</v>
      </c>
      <c r="L329" s="430" t="s">
        <v>1889</v>
      </c>
      <c r="M329" s="430">
        <v>3110</v>
      </c>
      <c r="N329" s="430" t="s">
        <v>1890</v>
      </c>
      <c r="O329" s="430" t="s">
        <v>1891</v>
      </c>
      <c r="P329" s="430" t="s">
        <v>1892</v>
      </c>
      <c r="Q329" s="432" t="s">
        <v>1893</v>
      </c>
      <c r="R329" s="432" t="s">
        <v>1894</v>
      </c>
      <c r="T329" s="430" t="s">
        <v>1895</v>
      </c>
      <c r="V329" s="430" t="s">
        <v>1895</v>
      </c>
      <c r="AD329" s="430">
        <v>20180701</v>
      </c>
      <c r="AE329" s="430">
        <v>20190630</v>
      </c>
      <c r="AG329" s="430" t="s">
        <v>1896</v>
      </c>
      <c r="AH329" s="430" t="s">
        <v>1896</v>
      </c>
      <c r="AI329" s="430" t="s">
        <v>1896</v>
      </c>
      <c r="AJ329" s="439">
        <v>6034</v>
      </c>
      <c r="AL329" s="433"/>
      <c r="AU329" s="430" t="s">
        <v>1896</v>
      </c>
      <c r="AV329" s="430" t="s">
        <v>1897</v>
      </c>
      <c r="BG329" s="435"/>
    </row>
    <row r="330" spans="1:59" ht="15" customHeight="1" x14ac:dyDescent="0.3">
      <c r="A330" s="430" t="s">
        <v>1883</v>
      </c>
      <c r="B330" s="430">
        <v>2019</v>
      </c>
      <c r="C330" s="16" t="s">
        <v>560</v>
      </c>
      <c r="D330" s="430" t="s">
        <v>1884</v>
      </c>
      <c r="E330" s="430" t="s">
        <v>1885</v>
      </c>
      <c r="F330" s="430"/>
      <c r="H330" s="432" t="s">
        <v>1886</v>
      </c>
      <c r="I330" s="432" t="s">
        <v>1887</v>
      </c>
      <c r="J330" s="432" t="s">
        <v>1888</v>
      </c>
      <c r="K330" s="430" t="s">
        <v>1889</v>
      </c>
      <c r="L330" s="430" t="s">
        <v>1889</v>
      </c>
      <c r="M330" s="430">
        <v>3110</v>
      </c>
      <c r="N330" s="430" t="s">
        <v>1890</v>
      </c>
      <c r="O330" s="430" t="s">
        <v>1891</v>
      </c>
      <c r="P330" s="430" t="s">
        <v>1892</v>
      </c>
      <c r="Q330" s="432" t="s">
        <v>1893</v>
      </c>
      <c r="R330" s="432" t="s">
        <v>1894</v>
      </c>
      <c r="T330" s="430" t="s">
        <v>1895</v>
      </c>
      <c r="V330" s="430" t="s">
        <v>1895</v>
      </c>
      <c r="AD330" s="430">
        <v>20180701</v>
      </c>
      <c r="AE330" s="430">
        <v>20190630</v>
      </c>
      <c r="AG330" s="430" t="s">
        <v>1896</v>
      </c>
      <c r="AH330" s="430" t="s">
        <v>1896</v>
      </c>
      <c r="AI330" s="430" t="s">
        <v>1896</v>
      </c>
      <c r="AJ330" s="439">
        <v>6034</v>
      </c>
      <c r="AL330" s="433"/>
      <c r="AU330" s="430" t="s">
        <v>1896</v>
      </c>
      <c r="AV330" s="430" t="s">
        <v>1897</v>
      </c>
      <c r="BG330" s="435"/>
    </row>
    <row r="331" spans="1:59" ht="15" customHeight="1" x14ac:dyDescent="0.3">
      <c r="A331" s="430" t="s">
        <v>1883</v>
      </c>
      <c r="B331" s="430">
        <v>2019</v>
      </c>
      <c r="C331" s="16" t="s">
        <v>562</v>
      </c>
      <c r="D331" s="430" t="s">
        <v>1884</v>
      </c>
      <c r="E331" s="430" t="s">
        <v>1885</v>
      </c>
      <c r="F331" s="430"/>
      <c r="H331" s="432" t="s">
        <v>1886</v>
      </c>
      <c r="I331" s="432" t="s">
        <v>1887</v>
      </c>
      <c r="J331" s="432" t="s">
        <v>1888</v>
      </c>
      <c r="K331" s="430" t="s">
        <v>1889</v>
      </c>
      <c r="L331" s="430" t="s">
        <v>1889</v>
      </c>
      <c r="M331" s="430">
        <v>3110</v>
      </c>
      <c r="N331" s="430" t="s">
        <v>1890</v>
      </c>
      <c r="O331" s="430" t="s">
        <v>1891</v>
      </c>
      <c r="P331" s="430" t="s">
        <v>1892</v>
      </c>
      <c r="Q331" s="432" t="s">
        <v>1893</v>
      </c>
      <c r="R331" s="432" t="s">
        <v>1894</v>
      </c>
      <c r="T331" s="430" t="s">
        <v>1895</v>
      </c>
      <c r="V331" s="430" t="s">
        <v>1895</v>
      </c>
      <c r="AD331" s="430">
        <v>20180701</v>
      </c>
      <c r="AE331" s="430">
        <v>20190630</v>
      </c>
      <c r="AG331" s="430" t="s">
        <v>1896</v>
      </c>
      <c r="AH331" s="430" t="s">
        <v>1896</v>
      </c>
      <c r="AI331" s="430" t="s">
        <v>1896</v>
      </c>
      <c r="AJ331" s="439">
        <v>6034</v>
      </c>
      <c r="AL331" s="433"/>
      <c r="AU331" s="430" t="s">
        <v>1896</v>
      </c>
      <c r="AV331" s="430" t="s">
        <v>1897</v>
      </c>
      <c r="BG331" s="435"/>
    </row>
    <row r="332" spans="1:59" ht="15" customHeight="1" x14ac:dyDescent="0.3">
      <c r="A332" s="430" t="s">
        <v>1883</v>
      </c>
      <c r="B332" s="430">
        <v>2019</v>
      </c>
      <c r="C332" s="16" t="s">
        <v>563</v>
      </c>
      <c r="D332" s="430" t="s">
        <v>1884</v>
      </c>
      <c r="E332" s="430" t="s">
        <v>1885</v>
      </c>
      <c r="F332" s="430"/>
      <c r="H332" s="432" t="s">
        <v>1886</v>
      </c>
      <c r="I332" s="432" t="s">
        <v>1887</v>
      </c>
      <c r="J332" s="432" t="s">
        <v>1888</v>
      </c>
      <c r="K332" s="430" t="s">
        <v>1889</v>
      </c>
      <c r="L332" s="430" t="s">
        <v>1889</v>
      </c>
      <c r="M332" s="430">
        <v>3110</v>
      </c>
      <c r="N332" s="430" t="s">
        <v>1890</v>
      </c>
      <c r="O332" s="430" t="s">
        <v>1891</v>
      </c>
      <c r="P332" s="430" t="s">
        <v>1892</v>
      </c>
      <c r="Q332" s="432" t="s">
        <v>1893</v>
      </c>
      <c r="R332" s="432" t="s">
        <v>1894</v>
      </c>
      <c r="T332" s="430" t="s">
        <v>1895</v>
      </c>
      <c r="V332" s="430" t="s">
        <v>1895</v>
      </c>
      <c r="AD332" s="430">
        <v>20180701</v>
      </c>
      <c r="AE332" s="430">
        <v>20190630</v>
      </c>
      <c r="AG332" s="430" t="s">
        <v>1896</v>
      </c>
      <c r="AH332" s="430" t="s">
        <v>1896</v>
      </c>
      <c r="AI332" s="430" t="s">
        <v>1896</v>
      </c>
      <c r="AJ332" s="439">
        <v>6034</v>
      </c>
      <c r="AL332" s="433"/>
      <c r="AU332" s="430" t="s">
        <v>1896</v>
      </c>
      <c r="AV332" s="430" t="s">
        <v>1897</v>
      </c>
      <c r="BG332" s="435"/>
    </row>
    <row r="333" spans="1:59" ht="15" customHeight="1" x14ac:dyDescent="0.3">
      <c r="A333" s="430" t="s">
        <v>1883</v>
      </c>
      <c r="B333" s="430">
        <v>2019</v>
      </c>
      <c r="C333" s="16" t="s">
        <v>565</v>
      </c>
      <c r="D333" s="430" t="s">
        <v>1884</v>
      </c>
      <c r="E333" s="430" t="s">
        <v>1885</v>
      </c>
      <c r="F333" s="430"/>
      <c r="H333" s="432" t="s">
        <v>1886</v>
      </c>
      <c r="I333" s="432" t="s">
        <v>1887</v>
      </c>
      <c r="J333" s="432" t="s">
        <v>1888</v>
      </c>
      <c r="K333" s="430" t="s">
        <v>1889</v>
      </c>
      <c r="L333" s="430" t="s">
        <v>1889</v>
      </c>
      <c r="M333" s="430">
        <v>3110</v>
      </c>
      <c r="N333" s="430" t="s">
        <v>1890</v>
      </c>
      <c r="O333" s="430" t="s">
        <v>1891</v>
      </c>
      <c r="P333" s="430" t="s">
        <v>1892</v>
      </c>
      <c r="Q333" s="432" t="s">
        <v>1893</v>
      </c>
      <c r="R333" s="432" t="s">
        <v>1894</v>
      </c>
      <c r="T333" s="430" t="s">
        <v>1895</v>
      </c>
      <c r="V333" s="430" t="s">
        <v>1895</v>
      </c>
      <c r="AD333" s="430">
        <v>20180701</v>
      </c>
      <c r="AE333" s="430">
        <v>20190630</v>
      </c>
      <c r="AG333" s="430" t="s">
        <v>1896</v>
      </c>
      <c r="AH333" s="430" t="s">
        <v>1896</v>
      </c>
      <c r="AI333" s="430" t="s">
        <v>1896</v>
      </c>
      <c r="AJ333" s="439">
        <v>6034</v>
      </c>
      <c r="AL333" s="433"/>
      <c r="AU333" s="430" t="s">
        <v>1896</v>
      </c>
      <c r="AV333" s="430" t="s">
        <v>1897</v>
      </c>
      <c r="BG333" s="435"/>
    </row>
    <row r="334" spans="1:59" ht="15" customHeight="1" x14ac:dyDescent="0.3">
      <c r="A334" s="430" t="s">
        <v>1883</v>
      </c>
      <c r="B334" s="430">
        <v>2019</v>
      </c>
      <c r="C334" s="16" t="s">
        <v>566</v>
      </c>
      <c r="D334" s="430" t="s">
        <v>1884</v>
      </c>
      <c r="E334" s="430" t="s">
        <v>1885</v>
      </c>
      <c r="F334" s="430"/>
      <c r="H334" s="432" t="s">
        <v>1886</v>
      </c>
      <c r="I334" s="432" t="s">
        <v>1887</v>
      </c>
      <c r="J334" s="432" t="s">
        <v>1888</v>
      </c>
      <c r="K334" s="430" t="s">
        <v>1889</v>
      </c>
      <c r="L334" s="430" t="s">
        <v>1889</v>
      </c>
      <c r="M334" s="430">
        <v>3110</v>
      </c>
      <c r="N334" s="430" t="s">
        <v>1890</v>
      </c>
      <c r="O334" s="430" t="s">
        <v>1891</v>
      </c>
      <c r="P334" s="430" t="s">
        <v>1892</v>
      </c>
      <c r="Q334" s="432" t="s">
        <v>1893</v>
      </c>
      <c r="R334" s="432" t="s">
        <v>1894</v>
      </c>
      <c r="T334" s="430" t="s">
        <v>1895</v>
      </c>
      <c r="V334" s="430" t="s">
        <v>1895</v>
      </c>
      <c r="AD334" s="430">
        <v>20180701</v>
      </c>
      <c r="AE334" s="430">
        <v>20190630</v>
      </c>
      <c r="AG334" s="430" t="s">
        <v>1896</v>
      </c>
      <c r="AH334" s="430" t="s">
        <v>1896</v>
      </c>
      <c r="AI334" s="430" t="s">
        <v>1896</v>
      </c>
      <c r="AJ334" s="439">
        <v>6034</v>
      </c>
      <c r="AL334" s="433"/>
      <c r="AU334" s="430" t="s">
        <v>1896</v>
      </c>
      <c r="AV334" s="430" t="s">
        <v>1897</v>
      </c>
      <c r="BG334" s="435"/>
    </row>
    <row r="335" spans="1:59" ht="15" customHeight="1" x14ac:dyDescent="0.3">
      <c r="A335" s="430" t="s">
        <v>1883</v>
      </c>
      <c r="B335" s="430">
        <v>2019</v>
      </c>
      <c r="C335" s="16" t="s">
        <v>568</v>
      </c>
      <c r="D335" s="430" t="s">
        <v>1884</v>
      </c>
      <c r="E335" s="430" t="s">
        <v>1885</v>
      </c>
      <c r="F335" s="430"/>
      <c r="H335" s="432" t="s">
        <v>1886</v>
      </c>
      <c r="I335" s="432" t="s">
        <v>1887</v>
      </c>
      <c r="J335" s="432" t="s">
        <v>1888</v>
      </c>
      <c r="K335" s="430" t="s">
        <v>1889</v>
      </c>
      <c r="L335" s="430" t="s">
        <v>1889</v>
      </c>
      <c r="M335" s="430">
        <v>3110</v>
      </c>
      <c r="N335" s="430" t="s">
        <v>1890</v>
      </c>
      <c r="O335" s="430" t="s">
        <v>1891</v>
      </c>
      <c r="P335" s="430" t="s">
        <v>1892</v>
      </c>
      <c r="Q335" s="432" t="s">
        <v>1893</v>
      </c>
      <c r="R335" s="432" t="s">
        <v>1894</v>
      </c>
      <c r="T335" s="430" t="s">
        <v>1895</v>
      </c>
      <c r="V335" s="430" t="s">
        <v>1895</v>
      </c>
      <c r="AD335" s="430">
        <v>20180701</v>
      </c>
      <c r="AE335" s="430">
        <v>20190630</v>
      </c>
      <c r="AG335" s="430" t="s">
        <v>1896</v>
      </c>
      <c r="AH335" s="430" t="s">
        <v>1896</v>
      </c>
      <c r="AI335" s="430" t="s">
        <v>1896</v>
      </c>
      <c r="AJ335" s="439">
        <v>6034</v>
      </c>
      <c r="AL335" s="433"/>
      <c r="AU335" s="430" t="s">
        <v>1896</v>
      </c>
      <c r="AV335" s="430" t="s">
        <v>1897</v>
      </c>
      <c r="BG335" s="435"/>
    </row>
    <row r="336" spans="1:59" ht="15" customHeight="1" x14ac:dyDescent="0.3">
      <c r="A336" s="430" t="s">
        <v>1883</v>
      </c>
      <c r="B336" s="430">
        <v>2019</v>
      </c>
      <c r="C336" s="16" t="s">
        <v>570</v>
      </c>
      <c r="D336" s="430" t="s">
        <v>1884</v>
      </c>
      <c r="E336" s="430" t="s">
        <v>1885</v>
      </c>
      <c r="F336" s="430"/>
      <c r="H336" s="432" t="s">
        <v>1886</v>
      </c>
      <c r="I336" s="432" t="s">
        <v>1887</v>
      </c>
      <c r="J336" s="432" t="s">
        <v>1888</v>
      </c>
      <c r="K336" s="430" t="s">
        <v>1889</v>
      </c>
      <c r="L336" s="430" t="s">
        <v>1889</v>
      </c>
      <c r="M336" s="430">
        <v>3110</v>
      </c>
      <c r="N336" s="430" t="s">
        <v>1890</v>
      </c>
      <c r="O336" s="430" t="s">
        <v>1891</v>
      </c>
      <c r="P336" s="430" t="s">
        <v>1892</v>
      </c>
      <c r="Q336" s="432" t="s">
        <v>1893</v>
      </c>
      <c r="R336" s="432" t="s">
        <v>1894</v>
      </c>
      <c r="T336" s="430" t="s">
        <v>1895</v>
      </c>
      <c r="V336" s="430" t="s">
        <v>1895</v>
      </c>
      <c r="AD336" s="430">
        <v>20180701</v>
      </c>
      <c r="AE336" s="430">
        <v>20190630</v>
      </c>
      <c r="AG336" s="430" t="s">
        <v>1896</v>
      </c>
      <c r="AH336" s="430" t="s">
        <v>1896</v>
      </c>
      <c r="AI336" s="430" t="s">
        <v>1896</v>
      </c>
      <c r="AJ336" s="439">
        <v>6034</v>
      </c>
      <c r="AL336" s="433"/>
      <c r="AU336" s="430" t="s">
        <v>1896</v>
      </c>
      <c r="AV336" s="430" t="s">
        <v>1897</v>
      </c>
      <c r="BG336" s="435"/>
    </row>
    <row r="337" spans="1:59" ht="15" customHeight="1" x14ac:dyDescent="0.3">
      <c r="A337" s="430" t="s">
        <v>1883</v>
      </c>
      <c r="B337" s="430">
        <v>2019</v>
      </c>
      <c r="C337" s="16" t="s">
        <v>572</v>
      </c>
      <c r="D337" s="430" t="s">
        <v>1884</v>
      </c>
      <c r="E337" s="430" t="s">
        <v>1885</v>
      </c>
      <c r="F337" s="430"/>
      <c r="H337" s="432" t="s">
        <v>1886</v>
      </c>
      <c r="I337" s="432" t="s">
        <v>1887</v>
      </c>
      <c r="J337" s="432" t="s">
        <v>1888</v>
      </c>
      <c r="K337" s="430" t="s">
        <v>1889</v>
      </c>
      <c r="L337" s="430" t="s">
        <v>1889</v>
      </c>
      <c r="M337" s="430">
        <v>3110</v>
      </c>
      <c r="N337" s="430" t="s">
        <v>1890</v>
      </c>
      <c r="O337" s="430" t="s">
        <v>1891</v>
      </c>
      <c r="P337" s="430" t="s">
        <v>1892</v>
      </c>
      <c r="Q337" s="432" t="s">
        <v>1893</v>
      </c>
      <c r="R337" s="432" t="s">
        <v>1894</v>
      </c>
      <c r="T337" s="430" t="s">
        <v>1895</v>
      </c>
      <c r="V337" s="430" t="s">
        <v>1895</v>
      </c>
      <c r="AD337" s="430">
        <v>20180701</v>
      </c>
      <c r="AE337" s="430">
        <v>20190630</v>
      </c>
      <c r="AG337" s="430" t="s">
        <v>1896</v>
      </c>
      <c r="AH337" s="430" t="s">
        <v>1896</v>
      </c>
      <c r="AI337" s="430" t="s">
        <v>1896</v>
      </c>
      <c r="AJ337" s="439">
        <v>6034</v>
      </c>
      <c r="AL337" s="433"/>
      <c r="AU337" s="430" t="s">
        <v>1896</v>
      </c>
      <c r="AV337" s="430" t="s">
        <v>1897</v>
      </c>
      <c r="BG337" s="435"/>
    </row>
    <row r="338" spans="1:59" ht="15" customHeight="1" x14ac:dyDescent="0.3">
      <c r="A338" s="430" t="s">
        <v>1883</v>
      </c>
      <c r="B338" s="430">
        <v>2019</v>
      </c>
      <c r="C338" s="16" t="s">
        <v>574</v>
      </c>
      <c r="D338" s="430" t="s">
        <v>1884</v>
      </c>
      <c r="E338" s="430" t="s">
        <v>1885</v>
      </c>
      <c r="F338" s="430"/>
      <c r="H338" s="432" t="s">
        <v>1886</v>
      </c>
      <c r="I338" s="432" t="s">
        <v>1887</v>
      </c>
      <c r="J338" s="432" t="s">
        <v>1888</v>
      </c>
      <c r="K338" s="430" t="s">
        <v>1889</v>
      </c>
      <c r="L338" s="430" t="s">
        <v>1889</v>
      </c>
      <c r="M338" s="430">
        <v>3110</v>
      </c>
      <c r="N338" s="430" t="s">
        <v>1890</v>
      </c>
      <c r="O338" s="430" t="s">
        <v>1891</v>
      </c>
      <c r="P338" s="430" t="s">
        <v>1892</v>
      </c>
      <c r="Q338" s="432" t="s">
        <v>1893</v>
      </c>
      <c r="R338" s="432" t="s">
        <v>1894</v>
      </c>
      <c r="T338" s="430" t="s">
        <v>1895</v>
      </c>
      <c r="V338" s="430" t="s">
        <v>1895</v>
      </c>
      <c r="AD338" s="430">
        <v>20180701</v>
      </c>
      <c r="AE338" s="430">
        <v>20190630</v>
      </c>
      <c r="AG338" s="430" t="s">
        <v>1896</v>
      </c>
      <c r="AH338" s="430" t="s">
        <v>1896</v>
      </c>
      <c r="AI338" s="430" t="s">
        <v>1896</v>
      </c>
      <c r="AJ338" s="439">
        <v>6034</v>
      </c>
      <c r="AL338" s="433"/>
      <c r="AU338" s="430" t="s">
        <v>1896</v>
      </c>
      <c r="AV338" s="430" t="s">
        <v>1897</v>
      </c>
      <c r="BG338" s="435"/>
    </row>
    <row r="339" spans="1:59" ht="15" customHeight="1" x14ac:dyDescent="0.3">
      <c r="A339" s="430" t="s">
        <v>1883</v>
      </c>
      <c r="B339" s="430">
        <v>2019</v>
      </c>
      <c r="C339" s="16" t="s">
        <v>576</v>
      </c>
      <c r="D339" s="430" t="s">
        <v>1884</v>
      </c>
      <c r="E339" s="430" t="s">
        <v>1885</v>
      </c>
      <c r="F339" s="430"/>
      <c r="H339" s="432" t="s">
        <v>1886</v>
      </c>
      <c r="I339" s="432" t="s">
        <v>1887</v>
      </c>
      <c r="J339" s="432" t="s">
        <v>1888</v>
      </c>
      <c r="K339" s="430" t="s">
        <v>1889</v>
      </c>
      <c r="L339" s="430" t="s">
        <v>1889</v>
      </c>
      <c r="M339" s="430">
        <v>3110</v>
      </c>
      <c r="N339" s="430" t="s">
        <v>1890</v>
      </c>
      <c r="O339" s="430" t="s">
        <v>1891</v>
      </c>
      <c r="P339" s="430" t="s">
        <v>1892</v>
      </c>
      <c r="Q339" s="432" t="s">
        <v>1893</v>
      </c>
      <c r="R339" s="432" t="s">
        <v>1894</v>
      </c>
      <c r="T339" s="430" t="s">
        <v>1895</v>
      </c>
      <c r="V339" s="430" t="s">
        <v>1895</v>
      </c>
      <c r="AD339" s="430">
        <v>20180701</v>
      </c>
      <c r="AE339" s="430">
        <v>20190630</v>
      </c>
      <c r="AG339" s="430" t="s">
        <v>1896</v>
      </c>
      <c r="AH339" s="430" t="s">
        <v>1896</v>
      </c>
      <c r="AI339" s="430" t="s">
        <v>1896</v>
      </c>
      <c r="AJ339" s="439">
        <v>6034</v>
      </c>
      <c r="AL339" s="433"/>
      <c r="AU339" s="430" t="s">
        <v>1896</v>
      </c>
      <c r="AV339" s="430" t="s">
        <v>1897</v>
      </c>
      <c r="BG339" s="435"/>
    </row>
    <row r="340" spans="1:59" ht="15" customHeight="1" x14ac:dyDescent="0.3">
      <c r="A340" s="430" t="s">
        <v>1883</v>
      </c>
      <c r="B340" s="430">
        <v>2019</v>
      </c>
      <c r="C340" s="16" t="s">
        <v>578</v>
      </c>
      <c r="D340" s="430" t="s">
        <v>1884</v>
      </c>
      <c r="E340" s="430" t="s">
        <v>1885</v>
      </c>
      <c r="F340" s="430"/>
      <c r="H340" s="432" t="s">
        <v>1886</v>
      </c>
      <c r="I340" s="432" t="s">
        <v>1887</v>
      </c>
      <c r="J340" s="432" t="s">
        <v>1888</v>
      </c>
      <c r="K340" s="430" t="s">
        <v>1889</v>
      </c>
      <c r="L340" s="430" t="s">
        <v>1889</v>
      </c>
      <c r="M340" s="430">
        <v>3110</v>
      </c>
      <c r="N340" s="430" t="s">
        <v>1890</v>
      </c>
      <c r="O340" s="430" t="s">
        <v>1891</v>
      </c>
      <c r="P340" s="430" t="s">
        <v>1892</v>
      </c>
      <c r="Q340" s="432" t="s">
        <v>1893</v>
      </c>
      <c r="R340" s="432" t="s">
        <v>1894</v>
      </c>
      <c r="T340" s="430" t="s">
        <v>1895</v>
      </c>
      <c r="V340" s="430" t="s">
        <v>1895</v>
      </c>
      <c r="AD340" s="430">
        <v>20180701</v>
      </c>
      <c r="AE340" s="430">
        <v>20190630</v>
      </c>
      <c r="AG340" s="430" t="s">
        <v>1896</v>
      </c>
      <c r="AH340" s="430" t="s">
        <v>1896</v>
      </c>
      <c r="AI340" s="430" t="s">
        <v>1896</v>
      </c>
      <c r="AJ340" s="439">
        <v>6034</v>
      </c>
      <c r="AL340" s="433"/>
      <c r="AU340" s="430" t="s">
        <v>1896</v>
      </c>
      <c r="AV340" s="430" t="s">
        <v>1897</v>
      </c>
      <c r="BG340" s="435"/>
    </row>
    <row r="341" spans="1:59" ht="15" customHeight="1" x14ac:dyDescent="0.3">
      <c r="A341" s="430" t="s">
        <v>1883</v>
      </c>
      <c r="B341" s="430">
        <v>2019</v>
      </c>
      <c r="C341" s="16" t="s">
        <v>580</v>
      </c>
      <c r="D341" s="430" t="s">
        <v>1884</v>
      </c>
      <c r="E341" s="430" t="s">
        <v>1885</v>
      </c>
      <c r="F341" s="430"/>
      <c r="H341" s="432" t="s">
        <v>1886</v>
      </c>
      <c r="I341" s="432" t="s">
        <v>1887</v>
      </c>
      <c r="J341" s="432" t="s">
        <v>1888</v>
      </c>
      <c r="K341" s="430" t="s">
        <v>1889</v>
      </c>
      <c r="L341" s="430" t="s">
        <v>1889</v>
      </c>
      <c r="M341" s="430">
        <v>3110</v>
      </c>
      <c r="N341" s="430" t="s">
        <v>1890</v>
      </c>
      <c r="O341" s="430" t="s">
        <v>1891</v>
      </c>
      <c r="P341" s="430" t="s">
        <v>1892</v>
      </c>
      <c r="Q341" s="432" t="s">
        <v>1893</v>
      </c>
      <c r="R341" s="432" t="s">
        <v>1894</v>
      </c>
      <c r="T341" s="430" t="s">
        <v>1895</v>
      </c>
      <c r="V341" s="430" t="s">
        <v>1895</v>
      </c>
      <c r="AD341" s="430">
        <v>20180701</v>
      </c>
      <c r="AE341" s="430">
        <v>20190630</v>
      </c>
      <c r="AG341" s="430" t="s">
        <v>1896</v>
      </c>
      <c r="AH341" s="430" t="s">
        <v>1896</v>
      </c>
      <c r="AI341" s="430" t="s">
        <v>1896</v>
      </c>
      <c r="AJ341" s="439">
        <v>6034</v>
      </c>
      <c r="AL341" s="433"/>
      <c r="AU341" s="430" t="s">
        <v>1896</v>
      </c>
      <c r="AV341" s="430" t="s">
        <v>1897</v>
      </c>
      <c r="BG341" s="435"/>
    </row>
    <row r="342" spans="1:59" ht="15" customHeight="1" x14ac:dyDescent="0.3">
      <c r="A342" s="430" t="s">
        <v>1883</v>
      </c>
      <c r="B342" s="430">
        <v>2019</v>
      </c>
      <c r="C342" s="16" t="s">
        <v>582</v>
      </c>
      <c r="D342" s="430" t="s">
        <v>1884</v>
      </c>
      <c r="E342" s="430" t="s">
        <v>1885</v>
      </c>
      <c r="F342" s="430"/>
      <c r="H342" s="432" t="s">
        <v>1886</v>
      </c>
      <c r="I342" s="432" t="s">
        <v>1887</v>
      </c>
      <c r="J342" s="432" t="s">
        <v>1888</v>
      </c>
      <c r="K342" s="430" t="s">
        <v>1889</v>
      </c>
      <c r="L342" s="430" t="s">
        <v>1889</v>
      </c>
      <c r="M342" s="430">
        <v>3110</v>
      </c>
      <c r="N342" s="430" t="s">
        <v>1890</v>
      </c>
      <c r="O342" s="430" t="s">
        <v>1891</v>
      </c>
      <c r="P342" s="430" t="s">
        <v>1892</v>
      </c>
      <c r="Q342" s="432" t="s">
        <v>1893</v>
      </c>
      <c r="R342" s="432" t="s">
        <v>1894</v>
      </c>
      <c r="T342" s="430" t="s">
        <v>1895</v>
      </c>
      <c r="V342" s="430" t="s">
        <v>1895</v>
      </c>
      <c r="AD342" s="430">
        <v>20180701</v>
      </c>
      <c r="AE342" s="430">
        <v>20190630</v>
      </c>
      <c r="AG342" s="430" t="s">
        <v>1896</v>
      </c>
      <c r="AH342" s="430" t="s">
        <v>1896</v>
      </c>
      <c r="AI342" s="430" t="s">
        <v>1896</v>
      </c>
      <c r="AJ342" s="439">
        <v>6034</v>
      </c>
      <c r="AL342" s="433"/>
      <c r="AU342" s="430" t="s">
        <v>1896</v>
      </c>
      <c r="AV342" s="430" t="s">
        <v>1897</v>
      </c>
      <c r="BG342" s="435"/>
    </row>
    <row r="343" spans="1:59" ht="15" customHeight="1" x14ac:dyDescent="0.3">
      <c r="A343" s="430" t="s">
        <v>1883</v>
      </c>
      <c r="B343" s="430">
        <v>2019</v>
      </c>
      <c r="C343" s="16" t="s">
        <v>584</v>
      </c>
      <c r="D343" s="430" t="s">
        <v>1884</v>
      </c>
      <c r="E343" s="430" t="s">
        <v>1885</v>
      </c>
      <c r="F343" s="430"/>
      <c r="H343" s="432" t="s">
        <v>1886</v>
      </c>
      <c r="I343" s="432" t="s">
        <v>1887</v>
      </c>
      <c r="J343" s="432" t="s">
        <v>1888</v>
      </c>
      <c r="K343" s="430" t="s">
        <v>1889</v>
      </c>
      <c r="L343" s="430" t="s">
        <v>1889</v>
      </c>
      <c r="M343" s="430">
        <v>3110</v>
      </c>
      <c r="N343" s="430" t="s">
        <v>1890</v>
      </c>
      <c r="O343" s="430" t="s">
        <v>1891</v>
      </c>
      <c r="P343" s="430" t="s">
        <v>1892</v>
      </c>
      <c r="Q343" s="432" t="s">
        <v>1893</v>
      </c>
      <c r="R343" s="432" t="s">
        <v>1894</v>
      </c>
      <c r="T343" s="430" t="s">
        <v>1895</v>
      </c>
      <c r="V343" s="430" t="s">
        <v>1895</v>
      </c>
      <c r="AD343" s="430">
        <v>20180701</v>
      </c>
      <c r="AE343" s="430">
        <v>20190630</v>
      </c>
      <c r="AG343" s="430" t="s">
        <v>1896</v>
      </c>
      <c r="AH343" s="430" t="s">
        <v>1896</v>
      </c>
      <c r="AI343" s="430" t="s">
        <v>1896</v>
      </c>
      <c r="AJ343" s="439">
        <v>6034</v>
      </c>
      <c r="AL343" s="433"/>
      <c r="AU343" s="430" t="s">
        <v>1896</v>
      </c>
      <c r="AV343" s="430" t="s">
        <v>1897</v>
      </c>
      <c r="BG343" s="435"/>
    </row>
    <row r="344" spans="1:59" ht="15" customHeight="1" x14ac:dyDescent="0.3">
      <c r="A344" s="430" t="s">
        <v>1883</v>
      </c>
      <c r="B344" s="430">
        <v>2019</v>
      </c>
      <c r="C344" s="16" t="s">
        <v>586</v>
      </c>
      <c r="D344" s="430" t="s">
        <v>1884</v>
      </c>
      <c r="E344" s="430" t="s">
        <v>1885</v>
      </c>
      <c r="F344" s="430"/>
      <c r="H344" s="432" t="s">
        <v>1886</v>
      </c>
      <c r="I344" s="432" t="s">
        <v>1887</v>
      </c>
      <c r="J344" s="432" t="s">
        <v>1888</v>
      </c>
      <c r="K344" s="430" t="s">
        <v>1889</v>
      </c>
      <c r="L344" s="430" t="s">
        <v>1889</v>
      </c>
      <c r="M344" s="430">
        <v>3110</v>
      </c>
      <c r="N344" s="430" t="s">
        <v>1890</v>
      </c>
      <c r="O344" s="430" t="s">
        <v>1891</v>
      </c>
      <c r="P344" s="430" t="s">
        <v>1892</v>
      </c>
      <c r="Q344" s="432" t="s">
        <v>1893</v>
      </c>
      <c r="R344" s="432" t="s">
        <v>1894</v>
      </c>
      <c r="T344" s="430" t="s">
        <v>1895</v>
      </c>
      <c r="V344" s="430" t="s">
        <v>1895</v>
      </c>
      <c r="AD344" s="430">
        <v>20180701</v>
      </c>
      <c r="AE344" s="430">
        <v>20190630</v>
      </c>
      <c r="AG344" s="430" t="s">
        <v>1896</v>
      </c>
      <c r="AH344" s="430" t="s">
        <v>1896</v>
      </c>
      <c r="AI344" s="430" t="s">
        <v>1896</v>
      </c>
      <c r="AJ344" s="439">
        <v>6034</v>
      </c>
      <c r="AL344" s="433"/>
      <c r="AU344" s="430" t="s">
        <v>1896</v>
      </c>
      <c r="AV344" s="430" t="s">
        <v>1897</v>
      </c>
      <c r="BG344" s="435"/>
    </row>
    <row r="345" spans="1:59" ht="15" customHeight="1" x14ac:dyDescent="0.3">
      <c r="A345" s="430" t="s">
        <v>1883</v>
      </c>
      <c r="B345" s="430">
        <v>2019</v>
      </c>
      <c r="C345" s="16" t="s">
        <v>588</v>
      </c>
      <c r="D345" s="430" t="s">
        <v>1884</v>
      </c>
      <c r="E345" s="430" t="s">
        <v>1885</v>
      </c>
      <c r="F345" s="430"/>
      <c r="H345" s="432" t="s">
        <v>1886</v>
      </c>
      <c r="I345" s="432" t="s">
        <v>1887</v>
      </c>
      <c r="J345" s="432" t="s">
        <v>1888</v>
      </c>
      <c r="K345" s="430" t="s">
        <v>1889</v>
      </c>
      <c r="L345" s="430" t="s">
        <v>1889</v>
      </c>
      <c r="M345" s="430">
        <v>3110</v>
      </c>
      <c r="N345" s="430" t="s">
        <v>1890</v>
      </c>
      <c r="O345" s="430" t="s">
        <v>1891</v>
      </c>
      <c r="P345" s="430" t="s">
        <v>1892</v>
      </c>
      <c r="Q345" s="432" t="s">
        <v>1893</v>
      </c>
      <c r="R345" s="432" t="s">
        <v>1894</v>
      </c>
      <c r="T345" s="430" t="s">
        <v>1895</v>
      </c>
      <c r="V345" s="430" t="s">
        <v>1895</v>
      </c>
      <c r="AD345" s="430">
        <v>20180701</v>
      </c>
      <c r="AE345" s="430">
        <v>20190630</v>
      </c>
      <c r="AG345" s="430" t="s">
        <v>1896</v>
      </c>
      <c r="AH345" s="430" t="s">
        <v>1896</v>
      </c>
      <c r="AI345" s="430" t="s">
        <v>1896</v>
      </c>
      <c r="AJ345" s="439">
        <v>6034</v>
      </c>
      <c r="AL345" s="433"/>
      <c r="AU345" s="430" t="s">
        <v>1896</v>
      </c>
      <c r="AV345" s="430" t="s">
        <v>1897</v>
      </c>
      <c r="BG345" s="435"/>
    </row>
    <row r="346" spans="1:59" ht="15" customHeight="1" x14ac:dyDescent="0.3">
      <c r="A346" s="430" t="s">
        <v>1883</v>
      </c>
      <c r="B346" s="430">
        <v>2019</v>
      </c>
      <c r="C346" s="16" t="s">
        <v>590</v>
      </c>
      <c r="D346" s="430" t="s">
        <v>1884</v>
      </c>
      <c r="E346" s="430" t="s">
        <v>1885</v>
      </c>
      <c r="F346" s="430"/>
      <c r="H346" s="432" t="s">
        <v>1886</v>
      </c>
      <c r="I346" s="432" t="s">
        <v>1887</v>
      </c>
      <c r="J346" s="432" t="s">
        <v>1888</v>
      </c>
      <c r="K346" s="430" t="s">
        <v>1889</v>
      </c>
      <c r="L346" s="430" t="s">
        <v>1889</v>
      </c>
      <c r="M346" s="430">
        <v>3110</v>
      </c>
      <c r="N346" s="430" t="s">
        <v>1890</v>
      </c>
      <c r="O346" s="430" t="s">
        <v>1891</v>
      </c>
      <c r="P346" s="430" t="s">
        <v>1892</v>
      </c>
      <c r="Q346" s="432" t="s">
        <v>1893</v>
      </c>
      <c r="R346" s="432" t="s">
        <v>1894</v>
      </c>
      <c r="T346" s="430" t="s">
        <v>1895</v>
      </c>
      <c r="V346" s="430" t="s">
        <v>1895</v>
      </c>
      <c r="AD346" s="430">
        <v>20180701</v>
      </c>
      <c r="AE346" s="430">
        <v>20190630</v>
      </c>
      <c r="AG346" s="430" t="s">
        <v>1896</v>
      </c>
      <c r="AH346" s="430" t="s">
        <v>1896</v>
      </c>
      <c r="AI346" s="430" t="s">
        <v>1896</v>
      </c>
      <c r="AJ346" s="439">
        <v>6034</v>
      </c>
      <c r="AL346" s="433"/>
      <c r="AU346" s="430" t="s">
        <v>1896</v>
      </c>
      <c r="AV346" s="430" t="s">
        <v>1897</v>
      </c>
      <c r="BG346" s="435"/>
    </row>
    <row r="347" spans="1:59" ht="15" customHeight="1" x14ac:dyDescent="0.3">
      <c r="A347" s="430" t="s">
        <v>1883</v>
      </c>
      <c r="B347" s="430">
        <v>2019</v>
      </c>
      <c r="C347" s="16" t="s">
        <v>592</v>
      </c>
      <c r="D347" s="430" t="s">
        <v>1884</v>
      </c>
      <c r="E347" s="430" t="s">
        <v>1885</v>
      </c>
      <c r="F347" s="430"/>
      <c r="H347" s="432" t="s">
        <v>1886</v>
      </c>
      <c r="I347" s="432" t="s">
        <v>1887</v>
      </c>
      <c r="J347" s="432" t="s">
        <v>1888</v>
      </c>
      <c r="K347" s="430" t="s">
        <v>1889</v>
      </c>
      <c r="L347" s="430" t="s">
        <v>1889</v>
      </c>
      <c r="M347" s="430">
        <v>3110</v>
      </c>
      <c r="N347" s="430" t="s">
        <v>1890</v>
      </c>
      <c r="O347" s="430" t="s">
        <v>1891</v>
      </c>
      <c r="P347" s="430" t="s">
        <v>1892</v>
      </c>
      <c r="Q347" s="432" t="s">
        <v>1893</v>
      </c>
      <c r="R347" s="432" t="s">
        <v>1894</v>
      </c>
      <c r="T347" s="430" t="s">
        <v>1895</v>
      </c>
      <c r="V347" s="430" t="s">
        <v>1895</v>
      </c>
      <c r="AD347" s="430">
        <v>20180701</v>
      </c>
      <c r="AE347" s="430">
        <v>20190630</v>
      </c>
      <c r="AG347" s="430" t="s">
        <v>1896</v>
      </c>
      <c r="AH347" s="430" t="s">
        <v>1896</v>
      </c>
      <c r="AI347" s="430" t="s">
        <v>1896</v>
      </c>
      <c r="AJ347" s="439">
        <v>6034</v>
      </c>
      <c r="AL347" s="433"/>
      <c r="AU347" s="430" t="s">
        <v>1896</v>
      </c>
      <c r="AV347" s="430" t="s">
        <v>1897</v>
      </c>
      <c r="BG347" s="435"/>
    </row>
    <row r="348" spans="1:59" ht="15" customHeight="1" x14ac:dyDescent="0.3">
      <c r="A348" s="430" t="s">
        <v>1883</v>
      </c>
      <c r="B348" s="430">
        <v>2019</v>
      </c>
      <c r="C348" s="16" t="s">
        <v>593</v>
      </c>
      <c r="D348" s="430" t="s">
        <v>1884</v>
      </c>
      <c r="E348" s="430" t="s">
        <v>1885</v>
      </c>
      <c r="F348" s="430"/>
      <c r="H348" s="432" t="s">
        <v>1886</v>
      </c>
      <c r="I348" s="432" t="s">
        <v>1887</v>
      </c>
      <c r="J348" s="432" t="s">
        <v>1888</v>
      </c>
      <c r="K348" s="430" t="s">
        <v>1889</v>
      </c>
      <c r="L348" s="430" t="s">
        <v>1889</v>
      </c>
      <c r="M348" s="430">
        <v>3110</v>
      </c>
      <c r="N348" s="430" t="s">
        <v>1890</v>
      </c>
      <c r="O348" s="430" t="s">
        <v>1891</v>
      </c>
      <c r="P348" s="430" t="s">
        <v>1892</v>
      </c>
      <c r="Q348" s="432" t="s">
        <v>1893</v>
      </c>
      <c r="R348" s="432" t="s">
        <v>1894</v>
      </c>
      <c r="T348" s="430" t="s">
        <v>1895</v>
      </c>
      <c r="V348" s="430" t="s">
        <v>1895</v>
      </c>
      <c r="AD348" s="430">
        <v>20180701</v>
      </c>
      <c r="AE348" s="430">
        <v>20190630</v>
      </c>
      <c r="AG348" s="430" t="s">
        <v>1896</v>
      </c>
      <c r="AH348" s="430" t="s">
        <v>1896</v>
      </c>
      <c r="AI348" s="430" t="s">
        <v>1896</v>
      </c>
      <c r="AJ348" s="439">
        <v>6034</v>
      </c>
      <c r="AL348" s="433"/>
      <c r="AU348" s="430" t="s">
        <v>1896</v>
      </c>
      <c r="AV348" s="430" t="s">
        <v>1897</v>
      </c>
      <c r="BG348" s="435"/>
    </row>
    <row r="349" spans="1:59" ht="15" customHeight="1" x14ac:dyDescent="0.3">
      <c r="A349" s="430" t="s">
        <v>1883</v>
      </c>
      <c r="B349" s="430">
        <v>2019</v>
      </c>
      <c r="C349" s="16" t="s">
        <v>594</v>
      </c>
      <c r="D349" s="430" t="s">
        <v>1884</v>
      </c>
      <c r="E349" s="430" t="s">
        <v>1885</v>
      </c>
      <c r="F349" s="430"/>
      <c r="H349" s="432" t="s">
        <v>1886</v>
      </c>
      <c r="I349" s="432" t="s">
        <v>1887</v>
      </c>
      <c r="J349" s="432" t="s">
        <v>1888</v>
      </c>
      <c r="K349" s="430" t="s">
        <v>1889</v>
      </c>
      <c r="L349" s="430" t="s">
        <v>1889</v>
      </c>
      <c r="M349" s="430">
        <v>3110</v>
      </c>
      <c r="N349" s="430" t="s">
        <v>1890</v>
      </c>
      <c r="O349" s="430" t="s">
        <v>1891</v>
      </c>
      <c r="P349" s="430" t="s">
        <v>1892</v>
      </c>
      <c r="Q349" s="432" t="s">
        <v>1893</v>
      </c>
      <c r="R349" s="432" t="s">
        <v>1894</v>
      </c>
      <c r="T349" s="430" t="s">
        <v>1895</v>
      </c>
      <c r="V349" s="430" t="s">
        <v>1895</v>
      </c>
      <c r="AD349" s="430">
        <v>20180701</v>
      </c>
      <c r="AE349" s="430">
        <v>20190630</v>
      </c>
      <c r="AG349" s="430" t="s">
        <v>1896</v>
      </c>
      <c r="AH349" s="430" t="s">
        <v>1896</v>
      </c>
      <c r="AI349" s="430" t="s">
        <v>1896</v>
      </c>
      <c r="AJ349" s="439">
        <v>6034</v>
      </c>
      <c r="AL349" s="433"/>
      <c r="AU349" s="430" t="s">
        <v>1896</v>
      </c>
      <c r="AV349" s="430" t="s">
        <v>1897</v>
      </c>
      <c r="BG349" s="435"/>
    </row>
    <row r="350" spans="1:59" ht="15" customHeight="1" x14ac:dyDescent="0.3">
      <c r="A350" s="430" t="s">
        <v>1883</v>
      </c>
      <c r="B350" s="430">
        <v>2019</v>
      </c>
      <c r="C350" s="16" t="s">
        <v>595</v>
      </c>
      <c r="D350" s="430" t="s">
        <v>1884</v>
      </c>
      <c r="E350" s="430" t="s">
        <v>1885</v>
      </c>
      <c r="F350" s="430"/>
      <c r="H350" s="432" t="s">
        <v>1886</v>
      </c>
      <c r="I350" s="432" t="s">
        <v>1887</v>
      </c>
      <c r="J350" s="432" t="s">
        <v>1888</v>
      </c>
      <c r="K350" s="430" t="s">
        <v>1889</v>
      </c>
      <c r="L350" s="430" t="s">
        <v>1889</v>
      </c>
      <c r="M350" s="430">
        <v>3110</v>
      </c>
      <c r="N350" s="430" t="s">
        <v>1890</v>
      </c>
      <c r="O350" s="430" t="s">
        <v>1891</v>
      </c>
      <c r="P350" s="430" t="s">
        <v>1892</v>
      </c>
      <c r="Q350" s="432" t="s">
        <v>1893</v>
      </c>
      <c r="R350" s="432" t="s">
        <v>1894</v>
      </c>
      <c r="T350" s="430" t="s">
        <v>1895</v>
      </c>
      <c r="V350" s="430" t="s">
        <v>1895</v>
      </c>
      <c r="AD350" s="430">
        <v>20180701</v>
      </c>
      <c r="AE350" s="430">
        <v>20190630</v>
      </c>
      <c r="AG350" s="430" t="s">
        <v>1896</v>
      </c>
      <c r="AH350" s="430" t="s">
        <v>1896</v>
      </c>
      <c r="AI350" s="430" t="s">
        <v>1896</v>
      </c>
      <c r="AJ350" s="439">
        <v>6034</v>
      </c>
      <c r="AL350" s="433"/>
      <c r="AU350" s="430" t="s">
        <v>1896</v>
      </c>
      <c r="AV350" s="430" t="s">
        <v>1897</v>
      </c>
      <c r="BG350" s="435"/>
    </row>
    <row r="351" spans="1:59" ht="15" customHeight="1" x14ac:dyDescent="0.3">
      <c r="A351" s="430" t="s">
        <v>1883</v>
      </c>
      <c r="B351" s="430">
        <v>2019</v>
      </c>
      <c r="C351" s="16" t="s">
        <v>596</v>
      </c>
      <c r="D351" s="430" t="s">
        <v>1884</v>
      </c>
      <c r="E351" s="430" t="s">
        <v>1885</v>
      </c>
      <c r="F351" s="430"/>
      <c r="H351" s="432" t="s">
        <v>1886</v>
      </c>
      <c r="I351" s="432" t="s">
        <v>1887</v>
      </c>
      <c r="J351" s="432" t="s">
        <v>1888</v>
      </c>
      <c r="K351" s="430" t="s">
        <v>1889</v>
      </c>
      <c r="L351" s="430" t="s">
        <v>1889</v>
      </c>
      <c r="M351" s="430">
        <v>3110</v>
      </c>
      <c r="N351" s="430" t="s">
        <v>1890</v>
      </c>
      <c r="O351" s="430" t="s">
        <v>1891</v>
      </c>
      <c r="P351" s="430" t="s">
        <v>1892</v>
      </c>
      <c r="Q351" s="432" t="s">
        <v>1893</v>
      </c>
      <c r="R351" s="432" t="s">
        <v>1894</v>
      </c>
      <c r="T351" s="430" t="s">
        <v>1895</v>
      </c>
      <c r="V351" s="430" t="s">
        <v>1895</v>
      </c>
      <c r="AD351" s="430">
        <v>20180701</v>
      </c>
      <c r="AE351" s="430">
        <v>20190630</v>
      </c>
      <c r="AG351" s="430" t="s">
        <v>1896</v>
      </c>
      <c r="AH351" s="430" t="s">
        <v>1896</v>
      </c>
      <c r="AI351" s="430" t="s">
        <v>1896</v>
      </c>
      <c r="AJ351" s="439">
        <v>6034</v>
      </c>
      <c r="AL351" s="433"/>
      <c r="AU351" s="430" t="s">
        <v>1896</v>
      </c>
      <c r="AV351" s="430" t="s">
        <v>1897</v>
      </c>
      <c r="BG351" s="435"/>
    </row>
    <row r="352" spans="1:59" ht="15" customHeight="1" x14ac:dyDescent="0.3">
      <c r="A352" s="430" t="s">
        <v>1883</v>
      </c>
      <c r="B352" s="430">
        <v>2019</v>
      </c>
      <c r="C352" s="16" t="s">
        <v>597</v>
      </c>
      <c r="D352" s="430" t="s">
        <v>1884</v>
      </c>
      <c r="E352" s="430" t="s">
        <v>1885</v>
      </c>
      <c r="F352" s="430"/>
      <c r="H352" s="432" t="s">
        <v>1886</v>
      </c>
      <c r="I352" s="432" t="s">
        <v>1887</v>
      </c>
      <c r="J352" s="432" t="s">
        <v>1888</v>
      </c>
      <c r="K352" s="430" t="s">
        <v>1889</v>
      </c>
      <c r="L352" s="430" t="s">
        <v>1889</v>
      </c>
      <c r="M352" s="430">
        <v>3110</v>
      </c>
      <c r="N352" s="430" t="s">
        <v>1890</v>
      </c>
      <c r="O352" s="430" t="s">
        <v>1891</v>
      </c>
      <c r="P352" s="430" t="s">
        <v>1892</v>
      </c>
      <c r="Q352" s="432" t="s">
        <v>1893</v>
      </c>
      <c r="R352" s="432" t="s">
        <v>1894</v>
      </c>
      <c r="T352" s="430" t="s">
        <v>1895</v>
      </c>
      <c r="V352" s="430" t="s">
        <v>1895</v>
      </c>
      <c r="AD352" s="430">
        <v>20180701</v>
      </c>
      <c r="AE352" s="430">
        <v>20190630</v>
      </c>
      <c r="AG352" s="430" t="s">
        <v>1896</v>
      </c>
      <c r="AH352" s="430" t="s">
        <v>1896</v>
      </c>
      <c r="AI352" s="430" t="s">
        <v>1896</v>
      </c>
      <c r="AJ352" s="439">
        <v>6034</v>
      </c>
      <c r="AL352" s="433"/>
      <c r="AU352" s="430" t="s">
        <v>1896</v>
      </c>
      <c r="AV352" s="430" t="s">
        <v>1897</v>
      </c>
      <c r="BG352" s="435"/>
    </row>
    <row r="353" spans="1:59" ht="15" customHeight="1" x14ac:dyDescent="0.3">
      <c r="A353" s="430" t="s">
        <v>1883</v>
      </c>
      <c r="B353" s="430">
        <v>2019</v>
      </c>
      <c r="C353" s="16" t="s">
        <v>599</v>
      </c>
      <c r="D353" s="430" t="s">
        <v>1884</v>
      </c>
      <c r="E353" s="430" t="s">
        <v>1885</v>
      </c>
      <c r="F353" s="430"/>
      <c r="H353" s="432" t="s">
        <v>1886</v>
      </c>
      <c r="I353" s="432" t="s">
        <v>1887</v>
      </c>
      <c r="J353" s="432" t="s">
        <v>1888</v>
      </c>
      <c r="K353" s="430" t="s">
        <v>1889</v>
      </c>
      <c r="L353" s="430" t="s">
        <v>1889</v>
      </c>
      <c r="M353" s="430">
        <v>3110</v>
      </c>
      <c r="N353" s="430" t="s">
        <v>1890</v>
      </c>
      <c r="O353" s="430" t="s">
        <v>1891</v>
      </c>
      <c r="P353" s="430" t="s">
        <v>1892</v>
      </c>
      <c r="Q353" s="432" t="s">
        <v>1893</v>
      </c>
      <c r="R353" s="432" t="s">
        <v>1894</v>
      </c>
      <c r="T353" s="430" t="s">
        <v>1895</v>
      </c>
      <c r="V353" s="430" t="s">
        <v>1895</v>
      </c>
      <c r="AD353" s="430">
        <v>20180701</v>
      </c>
      <c r="AE353" s="430">
        <v>20190630</v>
      </c>
      <c r="AG353" s="430" t="s">
        <v>1896</v>
      </c>
      <c r="AH353" s="430" t="s">
        <v>1896</v>
      </c>
      <c r="AI353" s="430" t="s">
        <v>1896</v>
      </c>
      <c r="AJ353" s="439">
        <v>6034</v>
      </c>
      <c r="AL353" s="433"/>
      <c r="AU353" s="430" t="s">
        <v>1896</v>
      </c>
      <c r="AV353" s="430" t="s">
        <v>1897</v>
      </c>
      <c r="BG353" s="435"/>
    </row>
    <row r="354" spans="1:59" ht="15" customHeight="1" x14ac:dyDescent="0.3">
      <c r="A354" s="430" t="s">
        <v>1883</v>
      </c>
      <c r="B354" s="430">
        <v>2019</v>
      </c>
      <c r="C354" s="16" t="s">
        <v>601</v>
      </c>
      <c r="D354" s="430" t="s">
        <v>1884</v>
      </c>
      <c r="E354" s="430" t="s">
        <v>1885</v>
      </c>
      <c r="F354" s="430"/>
      <c r="H354" s="432" t="s">
        <v>1886</v>
      </c>
      <c r="I354" s="432" t="s">
        <v>1887</v>
      </c>
      <c r="J354" s="432" t="s">
        <v>1888</v>
      </c>
      <c r="K354" s="430" t="s">
        <v>1889</v>
      </c>
      <c r="L354" s="430" t="s">
        <v>1889</v>
      </c>
      <c r="M354" s="430">
        <v>3110</v>
      </c>
      <c r="N354" s="430" t="s">
        <v>1890</v>
      </c>
      <c r="O354" s="430" t="s">
        <v>1891</v>
      </c>
      <c r="P354" s="430" t="s">
        <v>1892</v>
      </c>
      <c r="Q354" s="432" t="s">
        <v>1893</v>
      </c>
      <c r="R354" s="432" t="s">
        <v>1894</v>
      </c>
      <c r="T354" s="430" t="s">
        <v>1895</v>
      </c>
      <c r="V354" s="430" t="s">
        <v>1895</v>
      </c>
      <c r="AD354" s="430">
        <v>20180701</v>
      </c>
      <c r="AE354" s="430">
        <v>20190630</v>
      </c>
      <c r="AG354" s="430" t="s">
        <v>1896</v>
      </c>
      <c r="AH354" s="430" t="s">
        <v>1896</v>
      </c>
      <c r="AI354" s="430" t="s">
        <v>1896</v>
      </c>
      <c r="AJ354" s="439">
        <v>6034</v>
      </c>
      <c r="AL354" s="433"/>
      <c r="AU354" s="430" t="s">
        <v>1896</v>
      </c>
      <c r="AV354" s="430" t="s">
        <v>1897</v>
      </c>
      <c r="BG354" s="435"/>
    </row>
    <row r="355" spans="1:59" ht="15" customHeight="1" x14ac:dyDescent="0.3">
      <c r="A355" s="430" t="s">
        <v>1883</v>
      </c>
      <c r="B355" s="430">
        <v>2019</v>
      </c>
      <c r="C355" s="16" t="s">
        <v>603</v>
      </c>
      <c r="D355" s="430" t="s">
        <v>1884</v>
      </c>
      <c r="E355" s="430" t="s">
        <v>1885</v>
      </c>
      <c r="F355" s="430"/>
      <c r="H355" s="432" t="s">
        <v>1886</v>
      </c>
      <c r="I355" s="432" t="s">
        <v>1887</v>
      </c>
      <c r="J355" s="432" t="s">
        <v>1888</v>
      </c>
      <c r="K355" s="430" t="s">
        <v>1889</v>
      </c>
      <c r="L355" s="430" t="s">
        <v>1889</v>
      </c>
      <c r="M355" s="430">
        <v>3110</v>
      </c>
      <c r="N355" s="430" t="s">
        <v>1890</v>
      </c>
      <c r="O355" s="430" t="s">
        <v>1891</v>
      </c>
      <c r="P355" s="430" t="s">
        <v>1892</v>
      </c>
      <c r="Q355" s="432" t="s">
        <v>1893</v>
      </c>
      <c r="R355" s="432" t="s">
        <v>1894</v>
      </c>
      <c r="T355" s="430" t="s">
        <v>1895</v>
      </c>
      <c r="V355" s="430" t="s">
        <v>1895</v>
      </c>
      <c r="AD355" s="430">
        <v>20180701</v>
      </c>
      <c r="AE355" s="430">
        <v>20190630</v>
      </c>
      <c r="AG355" s="430" t="s">
        <v>1896</v>
      </c>
      <c r="AH355" s="430" t="s">
        <v>1896</v>
      </c>
      <c r="AI355" s="430" t="s">
        <v>1896</v>
      </c>
      <c r="AJ355" s="439">
        <v>6034</v>
      </c>
      <c r="AL355" s="433"/>
      <c r="AU355" s="430" t="s">
        <v>1896</v>
      </c>
      <c r="AV355" s="430" t="s">
        <v>1897</v>
      </c>
      <c r="BG355" s="435"/>
    </row>
    <row r="356" spans="1:59" ht="15" customHeight="1" x14ac:dyDescent="0.3">
      <c r="A356" s="430" t="s">
        <v>1883</v>
      </c>
      <c r="B356" s="430">
        <v>2019</v>
      </c>
      <c r="C356" s="16" t="s">
        <v>604</v>
      </c>
      <c r="D356" s="430" t="s">
        <v>1884</v>
      </c>
      <c r="E356" s="430" t="s">
        <v>1885</v>
      </c>
      <c r="F356" s="430"/>
      <c r="H356" s="432" t="s">
        <v>1886</v>
      </c>
      <c r="I356" s="432" t="s">
        <v>1887</v>
      </c>
      <c r="J356" s="432" t="s">
        <v>1888</v>
      </c>
      <c r="K356" s="430" t="s">
        <v>1889</v>
      </c>
      <c r="L356" s="430" t="s">
        <v>1889</v>
      </c>
      <c r="M356" s="430">
        <v>3110</v>
      </c>
      <c r="N356" s="430" t="s">
        <v>1890</v>
      </c>
      <c r="O356" s="430" t="s">
        <v>1891</v>
      </c>
      <c r="P356" s="430" t="s">
        <v>1892</v>
      </c>
      <c r="Q356" s="432" t="s">
        <v>1893</v>
      </c>
      <c r="R356" s="432" t="s">
        <v>1894</v>
      </c>
      <c r="T356" s="430" t="s">
        <v>1895</v>
      </c>
      <c r="V356" s="430" t="s">
        <v>1895</v>
      </c>
      <c r="AD356" s="430">
        <v>20180701</v>
      </c>
      <c r="AE356" s="430">
        <v>20190630</v>
      </c>
      <c r="AG356" s="430" t="s">
        <v>1896</v>
      </c>
      <c r="AH356" s="430" t="s">
        <v>1896</v>
      </c>
      <c r="AI356" s="430" t="s">
        <v>1896</v>
      </c>
      <c r="AJ356" s="439">
        <v>6034</v>
      </c>
      <c r="AL356" s="433"/>
      <c r="AU356" s="430" t="s">
        <v>1896</v>
      </c>
      <c r="AV356" s="430" t="s">
        <v>1897</v>
      </c>
      <c r="BG356" s="435"/>
    </row>
    <row r="357" spans="1:59" ht="15" customHeight="1" x14ac:dyDescent="0.3">
      <c r="A357" s="430" t="s">
        <v>1883</v>
      </c>
      <c r="B357" s="430">
        <v>2019</v>
      </c>
      <c r="C357" s="16" t="s">
        <v>605</v>
      </c>
      <c r="D357" s="430" t="s">
        <v>1884</v>
      </c>
      <c r="E357" s="430" t="s">
        <v>1885</v>
      </c>
      <c r="F357" s="430"/>
      <c r="H357" s="432" t="s">
        <v>1886</v>
      </c>
      <c r="I357" s="432" t="s">
        <v>1887</v>
      </c>
      <c r="J357" s="432" t="s">
        <v>1888</v>
      </c>
      <c r="K357" s="430" t="s">
        <v>1889</v>
      </c>
      <c r="L357" s="430" t="s">
        <v>1889</v>
      </c>
      <c r="M357" s="430">
        <v>3110</v>
      </c>
      <c r="N357" s="430" t="s">
        <v>1890</v>
      </c>
      <c r="O357" s="430" t="s">
        <v>1891</v>
      </c>
      <c r="P357" s="430" t="s">
        <v>1892</v>
      </c>
      <c r="Q357" s="432" t="s">
        <v>1893</v>
      </c>
      <c r="R357" s="432" t="s">
        <v>1894</v>
      </c>
      <c r="T357" s="430" t="s">
        <v>1895</v>
      </c>
      <c r="V357" s="430" t="s">
        <v>1895</v>
      </c>
      <c r="AD357" s="430">
        <v>20180701</v>
      </c>
      <c r="AE357" s="430">
        <v>20190630</v>
      </c>
      <c r="AG357" s="430" t="s">
        <v>1896</v>
      </c>
      <c r="AH357" s="430" t="s">
        <v>1896</v>
      </c>
      <c r="AI357" s="430" t="s">
        <v>1896</v>
      </c>
      <c r="AJ357" s="439">
        <v>6034</v>
      </c>
      <c r="AL357" s="433"/>
      <c r="AU357" s="430" t="s">
        <v>1896</v>
      </c>
      <c r="AV357" s="430" t="s">
        <v>1897</v>
      </c>
      <c r="BG357" s="435"/>
    </row>
    <row r="358" spans="1:59" ht="15" customHeight="1" x14ac:dyDescent="0.3">
      <c r="A358" s="430" t="s">
        <v>1883</v>
      </c>
      <c r="B358" s="430">
        <v>2019</v>
      </c>
      <c r="C358" s="16" t="s">
        <v>606</v>
      </c>
      <c r="D358" s="430" t="s">
        <v>1884</v>
      </c>
      <c r="E358" s="430" t="s">
        <v>1885</v>
      </c>
      <c r="F358" s="430"/>
      <c r="H358" s="432" t="s">
        <v>1886</v>
      </c>
      <c r="I358" s="432" t="s">
        <v>1887</v>
      </c>
      <c r="J358" s="432" t="s">
        <v>1888</v>
      </c>
      <c r="K358" s="430" t="s">
        <v>1889</v>
      </c>
      <c r="L358" s="430" t="s">
        <v>1889</v>
      </c>
      <c r="M358" s="430">
        <v>3110</v>
      </c>
      <c r="N358" s="430" t="s">
        <v>1890</v>
      </c>
      <c r="O358" s="430" t="s">
        <v>1891</v>
      </c>
      <c r="P358" s="430" t="s">
        <v>1892</v>
      </c>
      <c r="Q358" s="432" t="s">
        <v>1893</v>
      </c>
      <c r="R358" s="432" t="s">
        <v>1894</v>
      </c>
      <c r="T358" s="430" t="s">
        <v>1895</v>
      </c>
      <c r="V358" s="430" t="s">
        <v>1895</v>
      </c>
      <c r="AD358" s="430">
        <v>20180701</v>
      </c>
      <c r="AE358" s="430">
        <v>20190630</v>
      </c>
      <c r="AG358" s="430" t="s">
        <v>1896</v>
      </c>
      <c r="AH358" s="430" t="s">
        <v>1896</v>
      </c>
      <c r="AI358" s="430" t="s">
        <v>1896</v>
      </c>
      <c r="AJ358" s="439">
        <v>6034</v>
      </c>
      <c r="AL358" s="433"/>
      <c r="AM358" s="434"/>
      <c r="AN358" s="434"/>
      <c r="AO358" s="434"/>
      <c r="AP358" s="434"/>
      <c r="AQ358" s="434"/>
      <c r="AR358" s="434"/>
      <c r="AS358" s="434"/>
      <c r="AT358" s="434"/>
      <c r="AU358" s="430" t="s">
        <v>1896</v>
      </c>
      <c r="AV358" s="430" t="s">
        <v>1897</v>
      </c>
      <c r="AW358" s="434"/>
      <c r="AX358" s="434"/>
      <c r="AY358" s="434"/>
      <c r="BA358" s="434"/>
      <c r="BB358" s="434"/>
      <c r="BC358" s="434"/>
      <c r="BD358" s="434"/>
      <c r="BE358" s="434"/>
      <c r="BF358" s="437"/>
      <c r="BG358" s="435"/>
    </row>
    <row r="359" spans="1:59" ht="15" customHeight="1" x14ac:dyDescent="0.3">
      <c r="A359" s="430" t="s">
        <v>1883</v>
      </c>
      <c r="B359" s="430">
        <v>2019</v>
      </c>
      <c r="C359" s="16" t="s">
        <v>1205</v>
      </c>
      <c r="D359" s="430" t="s">
        <v>1884</v>
      </c>
      <c r="E359" s="430" t="s">
        <v>1885</v>
      </c>
      <c r="F359" s="430"/>
      <c r="H359" s="432" t="s">
        <v>1886</v>
      </c>
      <c r="I359" s="432" t="s">
        <v>1887</v>
      </c>
      <c r="J359" s="432" t="s">
        <v>1888</v>
      </c>
      <c r="K359" s="430" t="s">
        <v>1889</v>
      </c>
      <c r="L359" s="430" t="s">
        <v>1889</v>
      </c>
      <c r="M359" s="430">
        <v>3110</v>
      </c>
      <c r="N359" s="430" t="s">
        <v>1890</v>
      </c>
      <c r="O359" s="430" t="s">
        <v>1891</v>
      </c>
      <c r="P359" s="430" t="s">
        <v>1892</v>
      </c>
      <c r="Q359" s="432" t="s">
        <v>1893</v>
      </c>
      <c r="R359" s="432" t="s">
        <v>1894</v>
      </c>
      <c r="T359" s="430" t="s">
        <v>1895</v>
      </c>
      <c r="V359" s="430" t="s">
        <v>1895</v>
      </c>
      <c r="AD359" s="430">
        <v>20180701</v>
      </c>
      <c r="AE359" s="430">
        <v>20190630</v>
      </c>
      <c r="AG359" s="430" t="s">
        <v>1896</v>
      </c>
      <c r="AH359" s="430" t="s">
        <v>1896</v>
      </c>
      <c r="AI359" s="430" t="s">
        <v>1896</v>
      </c>
      <c r="AJ359" s="439">
        <v>3339</v>
      </c>
      <c r="AL359" s="433"/>
      <c r="AU359" s="430" t="s">
        <v>1896</v>
      </c>
      <c r="AV359" s="430" t="s">
        <v>1897</v>
      </c>
      <c r="BF359" s="436"/>
      <c r="BG359" s="435"/>
    </row>
    <row r="360" spans="1:59" ht="15" customHeight="1" x14ac:dyDescent="0.3">
      <c r="A360" s="430" t="s">
        <v>1883</v>
      </c>
      <c r="B360" s="430">
        <v>2019</v>
      </c>
      <c r="C360" s="16" t="s">
        <v>609</v>
      </c>
      <c r="D360" s="430" t="s">
        <v>1884</v>
      </c>
      <c r="E360" s="430" t="s">
        <v>1885</v>
      </c>
      <c r="F360" s="430"/>
      <c r="H360" s="432" t="s">
        <v>1886</v>
      </c>
      <c r="I360" s="432" t="s">
        <v>1887</v>
      </c>
      <c r="J360" s="432" t="s">
        <v>1888</v>
      </c>
      <c r="K360" s="430" t="s">
        <v>1889</v>
      </c>
      <c r="L360" s="430" t="s">
        <v>1889</v>
      </c>
      <c r="M360" s="430">
        <v>3110</v>
      </c>
      <c r="N360" s="430" t="s">
        <v>1890</v>
      </c>
      <c r="O360" s="430" t="s">
        <v>1891</v>
      </c>
      <c r="P360" s="430" t="s">
        <v>1892</v>
      </c>
      <c r="Q360" s="432" t="s">
        <v>1893</v>
      </c>
      <c r="R360" s="432" t="s">
        <v>1894</v>
      </c>
      <c r="T360" s="430" t="s">
        <v>1895</v>
      </c>
      <c r="V360" s="430" t="s">
        <v>1895</v>
      </c>
      <c r="AD360" s="430">
        <v>20180701</v>
      </c>
      <c r="AE360" s="430">
        <v>20190630</v>
      </c>
      <c r="AG360" s="430" t="s">
        <v>1896</v>
      </c>
      <c r="AH360" s="430" t="s">
        <v>1896</v>
      </c>
      <c r="AI360" s="430" t="s">
        <v>1896</v>
      </c>
      <c r="AJ360" s="439">
        <v>6034</v>
      </c>
      <c r="AL360" s="433"/>
      <c r="AU360" s="430" t="s">
        <v>1896</v>
      </c>
      <c r="AV360" s="430" t="s">
        <v>1897</v>
      </c>
      <c r="BF360" s="436"/>
      <c r="BG360" s="435"/>
    </row>
    <row r="361" spans="1:59" ht="15" customHeight="1" x14ac:dyDescent="0.3">
      <c r="A361" s="430" t="s">
        <v>1883</v>
      </c>
      <c r="B361" s="430">
        <v>2019</v>
      </c>
      <c r="C361" s="16" t="s">
        <v>611</v>
      </c>
      <c r="D361" s="430" t="s">
        <v>1884</v>
      </c>
      <c r="E361" s="430" t="s">
        <v>1885</v>
      </c>
      <c r="F361" s="430"/>
      <c r="H361" s="432" t="s">
        <v>1886</v>
      </c>
      <c r="I361" s="432" t="s">
        <v>1887</v>
      </c>
      <c r="J361" s="432" t="s">
        <v>1888</v>
      </c>
      <c r="K361" s="430" t="s">
        <v>1889</v>
      </c>
      <c r="L361" s="430" t="s">
        <v>1889</v>
      </c>
      <c r="M361" s="430">
        <v>3110</v>
      </c>
      <c r="N361" s="430" t="s">
        <v>1890</v>
      </c>
      <c r="O361" s="430" t="s">
        <v>1891</v>
      </c>
      <c r="P361" s="430" t="s">
        <v>1892</v>
      </c>
      <c r="Q361" s="432" t="s">
        <v>1893</v>
      </c>
      <c r="R361" s="432" t="s">
        <v>1894</v>
      </c>
      <c r="T361" s="430" t="s">
        <v>1895</v>
      </c>
      <c r="V361" s="430" t="s">
        <v>1895</v>
      </c>
      <c r="AD361" s="430">
        <v>20180701</v>
      </c>
      <c r="AE361" s="430">
        <v>20190630</v>
      </c>
      <c r="AG361" s="430" t="s">
        <v>1896</v>
      </c>
      <c r="AH361" s="430" t="s">
        <v>1896</v>
      </c>
      <c r="AI361" s="430" t="s">
        <v>1896</v>
      </c>
      <c r="AJ361" s="439">
        <v>6034</v>
      </c>
      <c r="AL361" s="433"/>
      <c r="AU361" s="430" t="s">
        <v>1896</v>
      </c>
      <c r="AV361" s="430" t="s">
        <v>1897</v>
      </c>
      <c r="BF361" s="436"/>
      <c r="BG361" s="435"/>
    </row>
    <row r="362" spans="1:59" ht="15" customHeight="1" x14ac:dyDescent="0.3">
      <c r="A362" s="430" t="s">
        <v>1883</v>
      </c>
      <c r="B362" s="430">
        <v>2019</v>
      </c>
      <c r="C362" s="16" t="s">
        <v>613</v>
      </c>
      <c r="D362" s="430" t="s">
        <v>1884</v>
      </c>
      <c r="E362" s="430" t="s">
        <v>1885</v>
      </c>
      <c r="F362" s="430"/>
      <c r="H362" s="432" t="s">
        <v>1886</v>
      </c>
      <c r="I362" s="432" t="s">
        <v>1887</v>
      </c>
      <c r="J362" s="432" t="s">
        <v>1888</v>
      </c>
      <c r="K362" s="430" t="s">
        <v>1889</v>
      </c>
      <c r="L362" s="430" t="s">
        <v>1889</v>
      </c>
      <c r="M362" s="430">
        <v>3110</v>
      </c>
      <c r="N362" s="430" t="s">
        <v>1890</v>
      </c>
      <c r="O362" s="430" t="s">
        <v>1891</v>
      </c>
      <c r="P362" s="430" t="s">
        <v>1892</v>
      </c>
      <c r="Q362" s="432" t="s">
        <v>1893</v>
      </c>
      <c r="R362" s="432" t="s">
        <v>1894</v>
      </c>
      <c r="T362" s="430" t="s">
        <v>1895</v>
      </c>
      <c r="V362" s="430" t="s">
        <v>1895</v>
      </c>
      <c r="AD362" s="430">
        <v>20180701</v>
      </c>
      <c r="AE362" s="430">
        <v>20190630</v>
      </c>
      <c r="AG362" s="430" t="s">
        <v>1896</v>
      </c>
      <c r="AH362" s="430" t="s">
        <v>1896</v>
      </c>
      <c r="AI362" s="430" t="s">
        <v>1896</v>
      </c>
      <c r="AJ362" s="439">
        <v>6034</v>
      </c>
      <c r="AL362" s="433"/>
      <c r="AU362" s="430" t="s">
        <v>1896</v>
      </c>
      <c r="AV362" s="430" t="s">
        <v>1897</v>
      </c>
      <c r="BF362" s="436"/>
      <c r="BG362" s="435"/>
    </row>
    <row r="363" spans="1:59" ht="15" customHeight="1" x14ac:dyDescent="0.3">
      <c r="A363" s="430" t="s">
        <v>1883</v>
      </c>
      <c r="B363" s="430">
        <v>2019</v>
      </c>
      <c r="C363" s="16" t="s">
        <v>615</v>
      </c>
      <c r="D363" s="430" t="s">
        <v>1884</v>
      </c>
      <c r="E363" s="430" t="s">
        <v>1885</v>
      </c>
      <c r="F363" s="430"/>
      <c r="H363" s="432" t="s">
        <v>1886</v>
      </c>
      <c r="I363" s="432" t="s">
        <v>1887</v>
      </c>
      <c r="J363" s="432" t="s">
        <v>1888</v>
      </c>
      <c r="K363" s="430" t="s">
        <v>1889</v>
      </c>
      <c r="L363" s="430" t="s">
        <v>1889</v>
      </c>
      <c r="M363" s="430">
        <v>3110</v>
      </c>
      <c r="N363" s="430" t="s">
        <v>1890</v>
      </c>
      <c r="O363" s="430" t="s">
        <v>1891</v>
      </c>
      <c r="P363" s="430" t="s">
        <v>1892</v>
      </c>
      <c r="Q363" s="432" t="s">
        <v>1893</v>
      </c>
      <c r="R363" s="432" t="s">
        <v>1894</v>
      </c>
      <c r="T363" s="430" t="s">
        <v>1895</v>
      </c>
      <c r="V363" s="430" t="s">
        <v>1895</v>
      </c>
      <c r="AD363" s="430">
        <v>20180701</v>
      </c>
      <c r="AE363" s="430">
        <v>20190630</v>
      </c>
      <c r="AG363" s="430" t="s">
        <v>1896</v>
      </c>
      <c r="AH363" s="430" t="s">
        <v>1896</v>
      </c>
      <c r="AI363" s="430" t="s">
        <v>1896</v>
      </c>
      <c r="AJ363" s="439">
        <v>6034</v>
      </c>
      <c r="AL363" s="433"/>
      <c r="AU363" s="430" t="s">
        <v>1896</v>
      </c>
      <c r="AV363" s="430" t="s">
        <v>1897</v>
      </c>
      <c r="BF363" s="436"/>
      <c r="BG363" s="435"/>
    </row>
    <row r="364" spans="1:59" ht="15" customHeight="1" x14ac:dyDescent="0.3">
      <c r="A364" s="430" t="s">
        <v>1883</v>
      </c>
      <c r="B364" s="430">
        <v>2019</v>
      </c>
      <c r="C364" s="16" t="s">
        <v>616</v>
      </c>
      <c r="D364" s="430" t="s">
        <v>1884</v>
      </c>
      <c r="E364" s="430" t="s">
        <v>1885</v>
      </c>
      <c r="F364" s="430"/>
      <c r="H364" s="432" t="s">
        <v>1886</v>
      </c>
      <c r="I364" s="432" t="s">
        <v>1887</v>
      </c>
      <c r="J364" s="432" t="s">
        <v>1888</v>
      </c>
      <c r="K364" s="430" t="s">
        <v>1889</v>
      </c>
      <c r="L364" s="430" t="s">
        <v>1889</v>
      </c>
      <c r="M364" s="430">
        <v>3110</v>
      </c>
      <c r="N364" s="430" t="s">
        <v>1890</v>
      </c>
      <c r="O364" s="430" t="s">
        <v>1891</v>
      </c>
      <c r="P364" s="430" t="s">
        <v>1892</v>
      </c>
      <c r="Q364" s="432" t="s">
        <v>1893</v>
      </c>
      <c r="R364" s="432" t="s">
        <v>1894</v>
      </c>
      <c r="T364" s="430" t="s">
        <v>1895</v>
      </c>
      <c r="V364" s="430" t="s">
        <v>1895</v>
      </c>
      <c r="AD364" s="430">
        <v>20180701</v>
      </c>
      <c r="AE364" s="430">
        <v>20190630</v>
      </c>
      <c r="AG364" s="430" t="s">
        <v>1896</v>
      </c>
      <c r="AH364" s="430" t="s">
        <v>1896</v>
      </c>
      <c r="AI364" s="430" t="s">
        <v>1896</v>
      </c>
      <c r="AJ364" s="439">
        <v>6034</v>
      </c>
      <c r="AL364" s="433"/>
      <c r="AU364" s="430" t="s">
        <v>1896</v>
      </c>
      <c r="AV364" s="430" t="s">
        <v>1897</v>
      </c>
      <c r="BF364" s="436"/>
      <c r="BG364" s="435"/>
    </row>
    <row r="365" spans="1:59" ht="15" customHeight="1" x14ac:dyDescent="0.3">
      <c r="A365" s="430" t="s">
        <v>1883</v>
      </c>
      <c r="B365" s="430">
        <v>2019</v>
      </c>
      <c r="C365" s="16" t="s">
        <v>618</v>
      </c>
      <c r="D365" s="430" t="s">
        <v>1884</v>
      </c>
      <c r="E365" s="430" t="s">
        <v>1885</v>
      </c>
      <c r="F365" s="430"/>
      <c r="H365" s="432" t="s">
        <v>1886</v>
      </c>
      <c r="I365" s="432" t="s">
        <v>1887</v>
      </c>
      <c r="J365" s="432" t="s">
        <v>1888</v>
      </c>
      <c r="K365" s="430" t="s">
        <v>1889</v>
      </c>
      <c r="L365" s="430" t="s">
        <v>1889</v>
      </c>
      <c r="M365" s="430">
        <v>3110</v>
      </c>
      <c r="N365" s="430" t="s">
        <v>1890</v>
      </c>
      <c r="O365" s="430" t="s">
        <v>1891</v>
      </c>
      <c r="P365" s="430" t="s">
        <v>1892</v>
      </c>
      <c r="Q365" s="432" t="s">
        <v>1893</v>
      </c>
      <c r="R365" s="432" t="s">
        <v>1894</v>
      </c>
      <c r="T365" s="430" t="s">
        <v>1895</v>
      </c>
      <c r="V365" s="430" t="s">
        <v>1895</v>
      </c>
      <c r="AD365" s="430">
        <v>20180701</v>
      </c>
      <c r="AE365" s="430">
        <v>20190630</v>
      </c>
      <c r="AG365" s="430" t="s">
        <v>1896</v>
      </c>
      <c r="AH365" s="430" t="s">
        <v>1896</v>
      </c>
      <c r="AI365" s="430" t="s">
        <v>1896</v>
      </c>
      <c r="AJ365" s="439">
        <v>6034</v>
      </c>
      <c r="AL365" s="433"/>
      <c r="AU365" s="430" t="s">
        <v>1896</v>
      </c>
      <c r="AV365" s="430" t="s">
        <v>1897</v>
      </c>
      <c r="BF365" s="436"/>
      <c r="BG365" s="435"/>
    </row>
    <row r="366" spans="1:59" ht="15" customHeight="1" x14ac:dyDescent="0.3">
      <c r="A366" s="430" t="s">
        <v>1883</v>
      </c>
      <c r="B366" s="430">
        <v>2019</v>
      </c>
      <c r="C366" s="16" t="s">
        <v>619</v>
      </c>
      <c r="D366" s="430" t="s">
        <v>1884</v>
      </c>
      <c r="E366" s="430" t="s">
        <v>1885</v>
      </c>
      <c r="F366" s="430"/>
      <c r="H366" s="432" t="s">
        <v>1886</v>
      </c>
      <c r="I366" s="432" t="s">
        <v>1887</v>
      </c>
      <c r="J366" s="432" t="s">
        <v>1888</v>
      </c>
      <c r="K366" s="430" t="s">
        <v>1889</v>
      </c>
      <c r="L366" s="430" t="s">
        <v>1889</v>
      </c>
      <c r="M366" s="430">
        <v>3110</v>
      </c>
      <c r="N366" s="430" t="s">
        <v>1890</v>
      </c>
      <c r="O366" s="430" t="s">
        <v>1891</v>
      </c>
      <c r="P366" s="430" t="s">
        <v>1892</v>
      </c>
      <c r="Q366" s="432" t="s">
        <v>1893</v>
      </c>
      <c r="R366" s="432" t="s">
        <v>1894</v>
      </c>
      <c r="T366" s="430" t="s">
        <v>1895</v>
      </c>
      <c r="V366" s="430" t="s">
        <v>1895</v>
      </c>
      <c r="AD366" s="430">
        <v>20180701</v>
      </c>
      <c r="AE366" s="430">
        <v>20190630</v>
      </c>
      <c r="AG366" s="430" t="s">
        <v>1896</v>
      </c>
      <c r="AH366" s="430" t="s">
        <v>1896</v>
      </c>
      <c r="AI366" s="430" t="s">
        <v>1896</v>
      </c>
      <c r="AJ366" s="439">
        <v>6034</v>
      </c>
      <c r="AL366" s="433"/>
      <c r="AU366" s="430" t="s">
        <v>1896</v>
      </c>
      <c r="AV366" s="430" t="s">
        <v>1897</v>
      </c>
      <c r="BF366" s="436"/>
      <c r="BG366" s="435"/>
    </row>
    <row r="367" spans="1:59" ht="15" customHeight="1" x14ac:dyDescent="0.3">
      <c r="A367" s="430" t="s">
        <v>1883</v>
      </c>
      <c r="B367" s="430">
        <v>2019</v>
      </c>
      <c r="C367" s="16" t="s">
        <v>620</v>
      </c>
      <c r="D367" s="430" t="s">
        <v>1884</v>
      </c>
      <c r="E367" s="430" t="s">
        <v>1885</v>
      </c>
      <c r="F367" s="430"/>
      <c r="H367" s="432" t="s">
        <v>1886</v>
      </c>
      <c r="I367" s="432" t="s">
        <v>1887</v>
      </c>
      <c r="J367" s="432" t="s">
        <v>1888</v>
      </c>
      <c r="K367" s="430" t="s">
        <v>1889</v>
      </c>
      <c r="L367" s="430" t="s">
        <v>1889</v>
      </c>
      <c r="M367" s="430">
        <v>3110</v>
      </c>
      <c r="N367" s="430" t="s">
        <v>1890</v>
      </c>
      <c r="O367" s="430" t="s">
        <v>1891</v>
      </c>
      <c r="P367" s="430" t="s">
        <v>1892</v>
      </c>
      <c r="Q367" s="432" t="s">
        <v>1893</v>
      </c>
      <c r="R367" s="432" t="s">
        <v>1894</v>
      </c>
      <c r="T367" s="430" t="s">
        <v>1895</v>
      </c>
      <c r="V367" s="430" t="s">
        <v>1895</v>
      </c>
      <c r="AD367" s="430">
        <v>20180701</v>
      </c>
      <c r="AE367" s="430">
        <v>20190630</v>
      </c>
      <c r="AG367" s="430" t="s">
        <v>1896</v>
      </c>
      <c r="AH367" s="430" t="s">
        <v>1896</v>
      </c>
      <c r="AI367" s="430" t="s">
        <v>1896</v>
      </c>
      <c r="AJ367" s="439">
        <v>6034</v>
      </c>
      <c r="AL367" s="433"/>
      <c r="AU367" s="430" t="s">
        <v>1896</v>
      </c>
      <c r="AV367" s="430" t="s">
        <v>1897</v>
      </c>
      <c r="BF367" s="436"/>
      <c r="BG367" s="435"/>
    </row>
    <row r="368" spans="1:59" ht="15" customHeight="1" x14ac:dyDescent="0.3">
      <c r="A368" s="430" t="s">
        <v>1883</v>
      </c>
      <c r="B368" s="430">
        <v>2019</v>
      </c>
      <c r="C368" s="16" t="s">
        <v>621</v>
      </c>
      <c r="D368" s="430" t="s">
        <v>1884</v>
      </c>
      <c r="E368" s="430" t="s">
        <v>1885</v>
      </c>
      <c r="F368" s="430"/>
      <c r="H368" s="432" t="s">
        <v>1886</v>
      </c>
      <c r="I368" s="432" t="s">
        <v>1887</v>
      </c>
      <c r="J368" s="432" t="s">
        <v>1888</v>
      </c>
      <c r="K368" s="430" t="s">
        <v>1889</v>
      </c>
      <c r="L368" s="430" t="s">
        <v>1889</v>
      </c>
      <c r="M368" s="430">
        <v>3110</v>
      </c>
      <c r="N368" s="430" t="s">
        <v>1890</v>
      </c>
      <c r="O368" s="430" t="s">
        <v>1891</v>
      </c>
      <c r="P368" s="430" t="s">
        <v>1892</v>
      </c>
      <c r="Q368" s="432" t="s">
        <v>1893</v>
      </c>
      <c r="R368" s="432" t="s">
        <v>1894</v>
      </c>
      <c r="T368" s="430" t="s">
        <v>1895</v>
      </c>
      <c r="V368" s="430" t="s">
        <v>1895</v>
      </c>
      <c r="AD368" s="430">
        <v>20180701</v>
      </c>
      <c r="AE368" s="430">
        <v>20190630</v>
      </c>
      <c r="AG368" s="430" t="s">
        <v>1896</v>
      </c>
      <c r="AH368" s="430" t="s">
        <v>1896</v>
      </c>
      <c r="AI368" s="430" t="s">
        <v>1896</v>
      </c>
      <c r="AJ368" s="439">
        <v>6034</v>
      </c>
      <c r="AL368" s="433"/>
      <c r="AU368" s="430" t="s">
        <v>1896</v>
      </c>
      <c r="AV368" s="430" t="s">
        <v>1897</v>
      </c>
      <c r="BF368" s="436"/>
      <c r="BG368" s="435"/>
    </row>
    <row r="369" spans="1:59" ht="15" customHeight="1" x14ac:dyDescent="0.3">
      <c r="A369" s="430" t="s">
        <v>1883</v>
      </c>
      <c r="B369" s="430">
        <v>2019</v>
      </c>
      <c r="C369" s="16" t="s">
        <v>623</v>
      </c>
      <c r="D369" s="430" t="s">
        <v>1884</v>
      </c>
      <c r="E369" s="430" t="s">
        <v>1885</v>
      </c>
      <c r="F369" s="430"/>
      <c r="H369" s="432" t="s">
        <v>1886</v>
      </c>
      <c r="I369" s="432" t="s">
        <v>1887</v>
      </c>
      <c r="J369" s="432" t="s">
        <v>1888</v>
      </c>
      <c r="K369" s="430" t="s">
        <v>1889</v>
      </c>
      <c r="L369" s="430" t="s">
        <v>1889</v>
      </c>
      <c r="M369" s="430">
        <v>3110</v>
      </c>
      <c r="N369" s="430" t="s">
        <v>1890</v>
      </c>
      <c r="O369" s="430" t="s">
        <v>1891</v>
      </c>
      <c r="P369" s="430" t="s">
        <v>1892</v>
      </c>
      <c r="Q369" s="432" t="s">
        <v>1893</v>
      </c>
      <c r="R369" s="432" t="s">
        <v>1894</v>
      </c>
      <c r="T369" s="430" t="s">
        <v>1895</v>
      </c>
      <c r="V369" s="430" t="s">
        <v>1895</v>
      </c>
      <c r="AD369" s="430">
        <v>20180701</v>
      </c>
      <c r="AE369" s="430">
        <v>20190630</v>
      </c>
      <c r="AG369" s="430" t="s">
        <v>1896</v>
      </c>
      <c r="AH369" s="430" t="s">
        <v>1896</v>
      </c>
      <c r="AI369" s="430" t="s">
        <v>1896</v>
      </c>
      <c r="AJ369" s="439">
        <v>6034</v>
      </c>
      <c r="AL369" s="433"/>
      <c r="AU369" s="430" t="s">
        <v>1896</v>
      </c>
      <c r="AV369" s="430" t="s">
        <v>1897</v>
      </c>
      <c r="BF369" s="436"/>
      <c r="BG369" s="435"/>
    </row>
    <row r="370" spans="1:59" ht="15" customHeight="1" x14ac:dyDescent="0.3">
      <c r="A370" s="430" t="s">
        <v>1883</v>
      </c>
      <c r="B370" s="430">
        <v>2019</v>
      </c>
      <c r="C370" s="16" t="s">
        <v>625</v>
      </c>
      <c r="D370" s="430" t="s">
        <v>1884</v>
      </c>
      <c r="E370" s="430" t="s">
        <v>1885</v>
      </c>
      <c r="F370" s="430"/>
      <c r="H370" s="432" t="s">
        <v>1886</v>
      </c>
      <c r="I370" s="432" t="s">
        <v>1887</v>
      </c>
      <c r="J370" s="432" t="s">
        <v>1888</v>
      </c>
      <c r="K370" s="430" t="s">
        <v>1889</v>
      </c>
      <c r="L370" s="430" t="s">
        <v>1889</v>
      </c>
      <c r="M370" s="430">
        <v>3110</v>
      </c>
      <c r="N370" s="430" t="s">
        <v>1890</v>
      </c>
      <c r="O370" s="430" t="s">
        <v>1891</v>
      </c>
      <c r="P370" s="430" t="s">
        <v>1892</v>
      </c>
      <c r="Q370" s="432" t="s">
        <v>1893</v>
      </c>
      <c r="R370" s="432" t="s">
        <v>1894</v>
      </c>
      <c r="T370" s="430" t="s">
        <v>1895</v>
      </c>
      <c r="V370" s="430" t="s">
        <v>1895</v>
      </c>
      <c r="AD370" s="430">
        <v>20180701</v>
      </c>
      <c r="AE370" s="430">
        <v>20190630</v>
      </c>
      <c r="AG370" s="430" t="s">
        <v>1896</v>
      </c>
      <c r="AH370" s="430" t="s">
        <v>1896</v>
      </c>
      <c r="AI370" s="430" t="s">
        <v>1896</v>
      </c>
      <c r="AJ370" s="439">
        <v>6034</v>
      </c>
      <c r="AL370" s="433"/>
      <c r="AU370" s="430" t="s">
        <v>1896</v>
      </c>
      <c r="AV370" s="430" t="s">
        <v>1897</v>
      </c>
      <c r="BF370" s="436"/>
      <c r="BG370" s="435"/>
    </row>
    <row r="371" spans="1:59" ht="15" customHeight="1" x14ac:dyDescent="0.3">
      <c r="A371" s="430" t="s">
        <v>1883</v>
      </c>
      <c r="B371" s="430">
        <v>2019</v>
      </c>
      <c r="C371" s="16" t="s">
        <v>626</v>
      </c>
      <c r="D371" s="430" t="s">
        <v>1884</v>
      </c>
      <c r="E371" s="430" t="s">
        <v>1885</v>
      </c>
      <c r="F371" s="430"/>
      <c r="H371" s="432" t="s">
        <v>1886</v>
      </c>
      <c r="I371" s="432" t="s">
        <v>1887</v>
      </c>
      <c r="J371" s="432" t="s">
        <v>1888</v>
      </c>
      <c r="K371" s="430" t="s">
        <v>1889</v>
      </c>
      <c r="L371" s="430" t="s">
        <v>1889</v>
      </c>
      <c r="M371" s="430">
        <v>3110</v>
      </c>
      <c r="N371" s="430" t="s">
        <v>1890</v>
      </c>
      <c r="O371" s="430" t="s">
        <v>1891</v>
      </c>
      <c r="P371" s="430" t="s">
        <v>1892</v>
      </c>
      <c r="Q371" s="432" t="s">
        <v>1893</v>
      </c>
      <c r="R371" s="432" t="s">
        <v>1894</v>
      </c>
      <c r="T371" s="430" t="s">
        <v>1895</v>
      </c>
      <c r="V371" s="430" t="s">
        <v>1895</v>
      </c>
      <c r="AD371" s="430">
        <v>20180701</v>
      </c>
      <c r="AE371" s="430">
        <v>20190630</v>
      </c>
      <c r="AG371" s="430" t="s">
        <v>1896</v>
      </c>
      <c r="AH371" s="430" t="s">
        <v>1896</v>
      </c>
      <c r="AI371" s="430" t="s">
        <v>1896</v>
      </c>
      <c r="AJ371" s="439">
        <v>6034</v>
      </c>
      <c r="AL371" s="433"/>
      <c r="AU371" s="430" t="s">
        <v>1896</v>
      </c>
      <c r="AV371" s="430" t="s">
        <v>1897</v>
      </c>
      <c r="BF371" s="436"/>
      <c r="BG371" s="435"/>
    </row>
    <row r="372" spans="1:59" ht="15" customHeight="1" x14ac:dyDescent="0.3">
      <c r="A372" s="430" t="s">
        <v>1883</v>
      </c>
      <c r="B372" s="430">
        <v>2019</v>
      </c>
      <c r="C372" s="16" t="s">
        <v>628</v>
      </c>
      <c r="D372" s="430" t="s">
        <v>1884</v>
      </c>
      <c r="E372" s="430" t="s">
        <v>1885</v>
      </c>
      <c r="F372" s="430"/>
      <c r="H372" s="432" t="s">
        <v>1886</v>
      </c>
      <c r="I372" s="432" t="s">
        <v>1887</v>
      </c>
      <c r="J372" s="432" t="s">
        <v>1888</v>
      </c>
      <c r="K372" s="430" t="s">
        <v>1889</v>
      </c>
      <c r="L372" s="430" t="s">
        <v>1889</v>
      </c>
      <c r="M372" s="430">
        <v>3110</v>
      </c>
      <c r="N372" s="430" t="s">
        <v>1890</v>
      </c>
      <c r="O372" s="430" t="s">
        <v>1891</v>
      </c>
      <c r="P372" s="430" t="s">
        <v>1892</v>
      </c>
      <c r="Q372" s="432" t="s">
        <v>1893</v>
      </c>
      <c r="R372" s="432" t="s">
        <v>1894</v>
      </c>
      <c r="T372" s="430" t="s">
        <v>1895</v>
      </c>
      <c r="V372" s="430" t="s">
        <v>1895</v>
      </c>
      <c r="AD372" s="430">
        <v>20180701</v>
      </c>
      <c r="AE372" s="430">
        <v>20190630</v>
      </c>
      <c r="AG372" s="430" t="s">
        <v>1896</v>
      </c>
      <c r="AH372" s="430" t="s">
        <v>1896</v>
      </c>
      <c r="AI372" s="430" t="s">
        <v>1896</v>
      </c>
      <c r="AJ372" s="439">
        <v>6034</v>
      </c>
      <c r="AL372" s="433"/>
      <c r="AU372" s="430" t="s">
        <v>1896</v>
      </c>
      <c r="AV372" s="430" t="s">
        <v>1897</v>
      </c>
      <c r="BF372" s="436"/>
      <c r="BG372" s="435"/>
    </row>
    <row r="373" spans="1:59" ht="15" customHeight="1" x14ac:dyDescent="0.3">
      <c r="A373" s="430" t="s">
        <v>1883</v>
      </c>
      <c r="B373" s="430">
        <v>2019</v>
      </c>
      <c r="C373" s="16" t="s">
        <v>630</v>
      </c>
      <c r="D373" s="430" t="s">
        <v>1884</v>
      </c>
      <c r="E373" s="430" t="s">
        <v>1885</v>
      </c>
      <c r="F373" s="430"/>
      <c r="H373" s="432" t="s">
        <v>1886</v>
      </c>
      <c r="I373" s="432" t="s">
        <v>1887</v>
      </c>
      <c r="J373" s="432" t="s">
        <v>1888</v>
      </c>
      <c r="K373" s="430" t="s">
        <v>1889</v>
      </c>
      <c r="L373" s="430" t="s">
        <v>1889</v>
      </c>
      <c r="M373" s="430">
        <v>3110</v>
      </c>
      <c r="N373" s="430" t="s">
        <v>1890</v>
      </c>
      <c r="O373" s="430" t="s">
        <v>1891</v>
      </c>
      <c r="P373" s="430" t="s">
        <v>1892</v>
      </c>
      <c r="Q373" s="432" t="s">
        <v>1893</v>
      </c>
      <c r="R373" s="432" t="s">
        <v>1894</v>
      </c>
      <c r="T373" s="430" t="s">
        <v>1895</v>
      </c>
      <c r="V373" s="430" t="s">
        <v>1895</v>
      </c>
      <c r="AD373" s="430">
        <v>20180701</v>
      </c>
      <c r="AE373" s="430">
        <v>20190630</v>
      </c>
      <c r="AG373" s="430" t="s">
        <v>1896</v>
      </c>
      <c r="AH373" s="430" t="s">
        <v>1896</v>
      </c>
      <c r="AI373" s="430" t="s">
        <v>1896</v>
      </c>
      <c r="AJ373" s="439">
        <v>6034</v>
      </c>
      <c r="AL373" s="433"/>
      <c r="AU373" s="430" t="s">
        <v>1896</v>
      </c>
      <c r="AV373" s="430" t="s">
        <v>1897</v>
      </c>
      <c r="BF373" s="436"/>
      <c r="BG373" s="435"/>
    </row>
    <row r="374" spans="1:59" ht="15" customHeight="1" x14ac:dyDescent="0.3">
      <c r="A374" s="430" t="s">
        <v>1883</v>
      </c>
      <c r="B374" s="430">
        <v>2019</v>
      </c>
      <c r="C374" s="16" t="s">
        <v>631</v>
      </c>
      <c r="D374" s="430" t="s">
        <v>1884</v>
      </c>
      <c r="E374" s="430" t="s">
        <v>1885</v>
      </c>
      <c r="F374" s="430"/>
      <c r="H374" s="432" t="s">
        <v>1886</v>
      </c>
      <c r="I374" s="432" t="s">
        <v>1887</v>
      </c>
      <c r="J374" s="432" t="s">
        <v>1888</v>
      </c>
      <c r="K374" s="430" t="s">
        <v>1889</v>
      </c>
      <c r="L374" s="430" t="s">
        <v>1889</v>
      </c>
      <c r="M374" s="430">
        <v>3110</v>
      </c>
      <c r="N374" s="430" t="s">
        <v>1890</v>
      </c>
      <c r="O374" s="430" t="s">
        <v>1891</v>
      </c>
      <c r="P374" s="430" t="s">
        <v>1892</v>
      </c>
      <c r="Q374" s="432" t="s">
        <v>1893</v>
      </c>
      <c r="R374" s="432" t="s">
        <v>1894</v>
      </c>
      <c r="T374" s="430" t="s">
        <v>1895</v>
      </c>
      <c r="V374" s="430" t="s">
        <v>1895</v>
      </c>
      <c r="AD374" s="430">
        <v>20180701</v>
      </c>
      <c r="AE374" s="430">
        <v>20190630</v>
      </c>
      <c r="AG374" s="430" t="s">
        <v>1896</v>
      </c>
      <c r="AH374" s="430" t="s">
        <v>1896</v>
      </c>
      <c r="AI374" s="430" t="s">
        <v>1896</v>
      </c>
      <c r="AJ374" s="439">
        <v>6034</v>
      </c>
      <c r="AL374" s="433"/>
      <c r="AU374" s="430" t="s">
        <v>1896</v>
      </c>
      <c r="AV374" s="430" t="s">
        <v>1897</v>
      </c>
      <c r="BF374" s="436"/>
      <c r="BG374" s="435"/>
    </row>
    <row r="375" spans="1:59" ht="15" customHeight="1" x14ac:dyDescent="0.3">
      <c r="A375" s="430" t="s">
        <v>1883</v>
      </c>
      <c r="B375" s="430">
        <v>2019</v>
      </c>
      <c r="C375" s="16" t="s">
        <v>633</v>
      </c>
      <c r="D375" s="430" t="s">
        <v>1884</v>
      </c>
      <c r="E375" s="430" t="s">
        <v>1885</v>
      </c>
      <c r="F375" s="430"/>
      <c r="H375" s="432" t="s">
        <v>1886</v>
      </c>
      <c r="I375" s="432" t="s">
        <v>1887</v>
      </c>
      <c r="J375" s="432" t="s">
        <v>1888</v>
      </c>
      <c r="K375" s="430" t="s">
        <v>1889</v>
      </c>
      <c r="L375" s="430" t="s">
        <v>1889</v>
      </c>
      <c r="M375" s="430">
        <v>3110</v>
      </c>
      <c r="N375" s="430" t="s">
        <v>1890</v>
      </c>
      <c r="O375" s="430" t="s">
        <v>1891</v>
      </c>
      <c r="P375" s="430" t="s">
        <v>1892</v>
      </c>
      <c r="Q375" s="432" t="s">
        <v>1893</v>
      </c>
      <c r="R375" s="432" t="s">
        <v>1894</v>
      </c>
      <c r="T375" s="430" t="s">
        <v>1895</v>
      </c>
      <c r="V375" s="430" t="s">
        <v>1895</v>
      </c>
      <c r="AD375" s="430">
        <v>20180701</v>
      </c>
      <c r="AE375" s="430">
        <v>20190630</v>
      </c>
      <c r="AG375" s="430" t="s">
        <v>1896</v>
      </c>
      <c r="AH375" s="430" t="s">
        <v>1896</v>
      </c>
      <c r="AI375" s="430" t="s">
        <v>1896</v>
      </c>
      <c r="AJ375" s="439">
        <v>6034</v>
      </c>
      <c r="AL375" s="433"/>
      <c r="AU375" s="430" t="s">
        <v>1896</v>
      </c>
      <c r="AV375" s="430" t="s">
        <v>1897</v>
      </c>
      <c r="BF375" s="436"/>
      <c r="BG375" s="435"/>
    </row>
    <row r="376" spans="1:59" ht="15" customHeight="1" x14ac:dyDescent="0.3">
      <c r="A376" s="430" t="s">
        <v>1883</v>
      </c>
      <c r="B376" s="430">
        <v>2019</v>
      </c>
      <c r="C376" s="16" t="s">
        <v>635</v>
      </c>
      <c r="D376" s="430" t="s">
        <v>1884</v>
      </c>
      <c r="E376" s="430" t="s">
        <v>1885</v>
      </c>
      <c r="F376" s="430"/>
      <c r="H376" s="432" t="s">
        <v>1886</v>
      </c>
      <c r="I376" s="432" t="s">
        <v>1887</v>
      </c>
      <c r="J376" s="432" t="s">
        <v>1888</v>
      </c>
      <c r="K376" s="430" t="s">
        <v>1889</v>
      </c>
      <c r="L376" s="430" t="s">
        <v>1889</v>
      </c>
      <c r="M376" s="430">
        <v>3110</v>
      </c>
      <c r="N376" s="430" t="s">
        <v>1890</v>
      </c>
      <c r="O376" s="430" t="s">
        <v>1891</v>
      </c>
      <c r="P376" s="430" t="s">
        <v>1892</v>
      </c>
      <c r="Q376" s="432" t="s">
        <v>1893</v>
      </c>
      <c r="R376" s="432" t="s">
        <v>1894</v>
      </c>
      <c r="T376" s="430" t="s">
        <v>1895</v>
      </c>
      <c r="V376" s="430" t="s">
        <v>1895</v>
      </c>
      <c r="AD376" s="430">
        <v>20180701</v>
      </c>
      <c r="AE376" s="430">
        <v>20190630</v>
      </c>
      <c r="AG376" s="430" t="s">
        <v>1896</v>
      </c>
      <c r="AH376" s="430" t="s">
        <v>1896</v>
      </c>
      <c r="AI376" s="430" t="s">
        <v>1896</v>
      </c>
      <c r="AJ376" s="439">
        <v>6034</v>
      </c>
      <c r="AL376" s="433"/>
      <c r="AU376" s="430" t="s">
        <v>1896</v>
      </c>
      <c r="AV376" s="430" t="s">
        <v>1897</v>
      </c>
      <c r="BF376" s="436"/>
      <c r="BG376" s="435"/>
    </row>
    <row r="377" spans="1:59" ht="15" customHeight="1" x14ac:dyDescent="0.3">
      <c r="A377" s="430" t="s">
        <v>1883</v>
      </c>
      <c r="B377" s="430">
        <v>2019</v>
      </c>
      <c r="C377" s="16" t="s">
        <v>637</v>
      </c>
      <c r="D377" s="430" t="s">
        <v>1884</v>
      </c>
      <c r="E377" s="430" t="s">
        <v>1885</v>
      </c>
      <c r="F377" s="430"/>
      <c r="H377" s="432" t="s">
        <v>1886</v>
      </c>
      <c r="I377" s="432" t="s">
        <v>1887</v>
      </c>
      <c r="J377" s="432" t="s">
        <v>1888</v>
      </c>
      <c r="K377" s="430" t="s">
        <v>1889</v>
      </c>
      <c r="L377" s="430" t="s">
        <v>1889</v>
      </c>
      <c r="M377" s="430">
        <v>3110</v>
      </c>
      <c r="N377" s="430" t="s">
        <v>1890</v>
      </c>
      <c r="O377" s="430" t="s">
        <v>1891</v>
      </c>
      <c r="P377" s="430" t="s">
        <v>1892</v>
      </c>
      <c r="Q377" s="432" t="s">
        <v>1893</v>
      </c>
      <c r="R377" s="432" t="s">
        <v>1894</v>
      </c>
      <c r="T377" s="430" t="s">
        <v>1895</v>
      </c>
      <c r="V377" s="430" t="s">
        <v>1895</v>
      </c>
      <c r="AD377" s="430">
        <v>20180701</v>
      </c>
      <c r="AE377" s="430">
        <v>20190630</v>
      </c>
      <c r="AG377" s="430" t="s">
        <v>1896</v>
      </c>
      <c r="AH377" s="430" t="s">
        <v>1896</v>
      </c>
      <c r="AI377" s="430" t="s">
        <v>1896</v>
      </c>
      <c r="AJ377" s="439">
        <v>6034</v>
      </c>
      <c r="AL377" s="433"/>
      <c r="AU377" s="430" t="s">
        <v>1896</v>
      </c>
      <c r="AV377" s="430" t="s">
        <v>1897</v>
      </c>
      <c r="BF377" s="436"/>
      <c r="BG377" s="435"/>
    </row>
    <row r="378" spans="1:59" ht="15" customHeight="1" x14ac:dyDescent="0.3">
      <c r="A378" s="430" t="s">
        <v>1883</v>
      </c>
      <c r="B378" s="430">
        <v>2019</v>
      </c>
      <c r="C378" s="16" t="s">
        <v>638</v>
      </c>
      <c r="D378" s="430" t="s">
        <v>1884</v>
      </c>
      <c r="E378" s="430" t="s">
        <v>1885</v>
      </c>
      <c r="F378" s="430"/>
      <c r="H378" s="432" t="s">
        <v>1886</v>
      </c>
      <c r="I378" s="432" t="s">
        <v>1887</v>
      </c>
      <c r="J378" s="432" t="s">
        <v>1888</v>
      </c>
      <c r="K378" s="430" t="s">
        <v>1889</v>
      </c>
      <c r="L378" s="430" t="s">
        <v>1889</v>
      </c>
      <c r="M378" s="430">
        <v>3110</v>
      </c>
      <c r="N378" s="430" t="s">
        <v>1890</v>
      </c>
      <c r="O378" s="430" t="s">
        <v>1891</v>
      </c>
      <c r="P378" s="430" t="s">
        <v>1892</v>
      </c>
      <c r="Q378" s="432" t="s">
        <v>1893</v>
      </c>
      <c r="R378" s="432" t="s">
        <v>1894</v>
      </c>
      <c r="T378" s="430" t="s">
        <v>1895</v>
      </c>
      <c r="V378" s="430" t="s">
        <v>1895</v>
      </c>
      <c r="AD378" s="430">
        <v>20180701</v>
      </c>
      <c r="AE378" s="430">
        <v>20190630</v>
      </c>
      <c r="AG378" s="430" t="s">
        <v>1896</v>
      </c>
      <c r="AH378" s="430" t="s">
        <v>1896</v>
      </c>
      <c r="AI378" s="430" t="s">
        <v>1896</v>
      </c>
      <c r="AJ378" s="439">
        <v>6034</v>
      </c>
      <c r="AL378" s="433"/>
      <c r="AU378" s="430" t="s">
        <v>1896</v>
      </c>
      <c r="AV378" s="430" t="s">
        <v>1897</v>
      </c>
      <c r="BF378" s="436"/>
      <c r="BG378" s="435"/>
    </row>
    <row r="379" spans="1:59" ht="15" customHeight="1" x14ac:dyDescent="0.3">
      <c r="A379" s="430" t="s">
        <v>1883</v>
      </c>
      <c r="B379" s="430">
        <v>2019</v>
      </c>
      <c r="C379" s="16" t="s">
        <v>640</v>
      </c>
      <c r="D379" s="430" t="s">
        <v>1884</v>
      </c>
      <c r="E379" s="430" t="s">
        <v>1885</v>
      </c>
      <c r="F379" s="430"/>
      <c r="H379" s="432" t="s">
        <v>1886</v>
      </c>
      <c r="I379" s="432" t="s">
        <v>1887</v>
      </c>
      <c r="J379" s="432" t="s">
        <v>1888</v>
      </c>
      <c r="K379" s="430" t="s">
        <v>1889</v>
      </c>
      <c r="L379" s="430" t="s">
        <v>1889</v>
      </c>
      <c r="M379" s="430">
        <v>3110</v>
      </c>
      <c r="N379" s="430" t="s">
        <v>1890</v>
      </c>
      <c r="O379" s="430" t="s">
        <v>1891</v>
      </c>
      <c r="P379" s="430" t="s">
        <v>1892</v>
      </c>
      <c r="Q379" s="432" t="s">
        <v>1893</v>
      </c>
      <c r="R379" s="432" t="s">
        <v>1894</v>
      </c>
      <c r="T379" s="430" t="s">
        <v>1895</v>
      </c>
      <c r="V379" s="430" t="s">
        <v>1895</v>
      </c>
      <c r="AD379" s="430">
        <v>20180701</v>
      </c>
      <c r="AE379" s="430">
        <v>20190630</v>
      </c>
      <c r="AG379" s="430" t="s">
        <v>1896</v>
      </c>
      <c r="AH379" s="430" t="s">
        <v>1896</v>
      </c>
      <c r="AI379" s="430" t="s">
        <v>1896</v>
      </c>
      <c r="AJ379" s="439">
        <v>6034</v>
      </c>
      <c r="AL379" s="433"/>
      <c r="AU379" s="430" t="s">
        <v>1896</v>
      </c>
      <c r="AV379" s="430" t="s">
        <v>1897</v>
      </c>
      <c r="BF379" s="436"/>
      <c r="BG379" s="435"/>
    </row>
    <row r="380" spans="1:59" ht="15" customHeight="1" x14ac:dyDescent="0.3">
      <c r="A380" s="430" t="s">
        <v>1883</v>
      </c>
      <c r="B380" s="430">
        <v>2019</v>
      </c>
      <c r="C380" s="16" t="s">
        <v>642</v>
      </c>
      <c r="D380" s="430" t="s">
        <v>1884</v>
      </c>
      <c r="E380" s="430" t="s">
        <v>1885</v>
      </c>
      <c r="F380" s="430"/>
      <c r="H380" s="432" t="s">
        <v>1886</v>
      </c>
      <c r="I380" s="432" t="s">
        <v>1887</v>
      </c>
      <c r="J380" s="432" t="s">
        <v>1888</v>
      </c>
      <c r="K380" s="430" t="s">
        <v>1889</v>
      </c>
      <c r="L380" s="430" t="s">
        <v>1889</v>
      </c>
      <c r="M380" s="430">
        <v>3110</v>
      </c>
      <c r="N380" s="430" t="s">
        <v>1890</v>
      </c>
      <c r="O380" s="430" t="s">
        <v>1891</v>
      </c>
      <c r="P380" s="430" t="s">
        <v>1892</v>
      </c>
      <c r="Q380" s="432" t="s">
        <v>1893</v>
      </c>
      <c r="R380" s="432" t="s">
        <v>1894</v>
      </c>
      <c r="T380" s="430" t="s">
        <v>1895</v>
      </c>
      <c r="V380" s="430" t="s">
        <v>1895</v>
      </c>
      <c r="AD380" s="430">
        <v>20180701</v>
      </c>
      <c r="AE380" s="430">
        <v>20190630</v>
      </c>
      <c r="AG380" s="430" t="s">
        <v>1896</v>
      </c>
      <c r="AH380" s="430" t="s">
        <v>1896</v>
      </c>
      <c r="AI380" s="430" t="s">
        <v>1896</v>
      </c>
      <c r="AJ380" s="439">
        <v>6034</v>
      </c>
      <c r="AL380" s="433"/>
      <c r="AU380" s="430" t="s">
        <v>1896</v>
      </c>
      <c r="AV380" s="430" t="s">
        <v>1897</v>
      </c>
      <c r="BF380" s="436"/>
      <c r="BG380" s="435"/>
    </row>
    <row r="381" spans="1:59" ht="15" customHeight="1" x14ac:dyDescent="0.3">
      <c r="A381" s="430" t="s">
        <v>1883</v>
      </c>
      <c r="B381" s="430">
        <v>2019</v>
      </c>
      <c r="C381" s="16" t="s">
        <v>644</v>
      </c>
      <c r="D381" s="430" t="s">
        <v>1884</v>
      </c>
      <c r="E381" s="430" t="s">
        <v>1885</v>
      </c>
      <c r="F381" s="430"/>
      <c r="H381" s="432" t="s">
        <v>1886</v>
      </c>
      <c r="I381" s="432" t="s">
        <v>1887</v>
      </c>
      <c r="J381" s="432" t="s">
        <v>1888</v>
      </c>
      <c r="K381" s="430" t="s">
        <v>1889</v>
      </c>
      <c r="L381" s="430" t="s">
        <v>1889</v>
      </c>
      <c r="M381" s="430">
        <v>3110</v>
      </c>
      <c r="N381" s="430" t="s">
        <v>1890</v>
      </c>
      <c r="O381" s="430" t="s">
        <v>1891</v>
      </c>
      <c r="P381" s="430" t="s">
        <v>1892</v>
      </c>
      <c r="Q381" s="432" t="s">
        <v>1893</v>
      </c>
      <c r="R381" s="432" t="s">
        <v>1894</v>
      </c>
      <c r="T381" s="430" t="s">
        <v>1895</v>
      </c>
      <c r="V381" s="430" t="s">
        <v>1895</v>
      </c>
      <c r="AD381" s="430">
        <v>20180701</v>
      </c>
      <c r="AE381" s="430">
        <v>20190630</v>
      </c>
      <c r="AG381" s="430" t="s">
        <v>1896</v>
      </c>
      <c r="AH381" s="430" t="s">
        <v>1896</v>
      </c>
      <c r="AI381" s="430" t="s">
        <v>1896</v>
      </c>
      <c r="AJ381" s="439">
        <v>6034</v>
      </c>
      <c r="AL381" s="433"/>
      <c r="AU381" s="430" t="s">
        <v>1896</v>
      </c>
      <c r="AV381" s="430" t="s">
        <v>1897</v>
      </c>
      <c r="BF381" s="436"/>
      <c r="BG381" s="435"/>
    </row>
    <row r="382" spans="1:59" ht="15" customHeight="1" x14ac:dyDescent="0.3">
      <c r="A382" s="430" t="s">
        <v>1883</v>
      </c>
      <c r="B382" s="430">
        <v>2019</v>
      </c>
      <c r="C382" s="16" t="s">
        <v>645</v>
      </c>
      <c r="D382" s="430" t="s">
        <v>1884</v>
      </c>
      <c r="E382" s="430" t="s">
        <v>1885</v>
      </c>
      <c r="F382" s="430"/>
      <c r="H382" s="432" t="s">
        <v>1886</v>
      </c>
      <c r="I382" s="432" t="s">
        <v>1887</v>
      </c>
      <c r="J382" s="432" t="s">
        <v>1888</v>
      </c>
      <c r="K382" s="430" t="s">
        <v>1889</v>
      </c>
      <c r="L382" s="430" t="s">
        <v>1889</v>
      </c>
      <c r="M382" s="430">
        <v>3110</v>
      </c>
      <c r="N382" s="430" t="s">
        <v>1890</v>
      </c>
      <c r="O382" s="430" t="s">
        <v>1891</v>
      </c>
      <c r="P382" s="430" t="s">
        <v>1892</v>
      </c>
      <c r="Q382" s="432" t="s">
        <v>1893</v>
      </c>
      <c r="R382" s="432" t="s">
        <v>1894</v>
      </c>
      <c r="T382" s="430" t="s">
        <v>1895</v>
      </c>
      <c r="V382" s="430" t="s">
        <v>1895</v>
      </c>
      <c r="AD382" s="430">
        <v>20180701</v>
      </c>
      <c r="AE382" s="430">
        <v>20190630</v>
      </c>
      <c r="AG382" s="430" t="s">
        <v>1896</v>
      </c>
      <c r="AH382" s="430" t="s">
        <v>1896</v>
      </c>
      <c r="AI382" s="430" t="s">
        <v>1896</v>
      </c>
      <c r="AJ382" s="439">
        <v>6034</v>
      </c>
      <c r="AL382" s="433"/>
      <c r="AU382" s="430" t="s">
        <v>1896</v>
      </c>
      <c r="AV382" s="430" t="s">
        <v>1897</v>
      </c>
      <c r="BF382" s="436"/>
      <c r="BG382" s="435"/>
    </row>
    <row r="383" spans="1:59" ht="15" customHeight="1" x14ac:dyDescent="0.3">
      <c r="A383" s="430" t="s">
        <v>1883</v>
      </c>
      <c r="B383" s="430">
        <v>2019</v>
      </c>
      <c r="C383" s="16" t="s">
        <v>646</v>
      </c>
      <c r="D383" s="430" t="s">
        <v>1884</v>
      </c>
      <c r="E383" s="430" t="s">
        <v>1885</v>
      </c>
      <c r="F383" s="430"/>
      <c r="H383" s="432" t="s">
        <v>1886</v>
      </c>
      <c r="I383" s="432" t="s">
        <v>1887</v>
      </c>
      <c r="J383" s="432" t="s">
        <v>1888</v>
      </c>
      <c r="K383" s="430" t="s">
        <v>1889</v>
      </c>
      <c r="L383" s="430" t="s">
        <v>1889</v>
      </c>
      <c r="M383" s="430">
        <v>3110</v>
      </c>
      <c r="N383" s="430" t="s">
        <v>1890</v>
      </c>
      <c r="O383" s="430" t="s">
        <v>1891</v>
      </c>
      <c r="P383" s="430" t="s">
        <v>1892</v>
      </c>
      <c r="Q383" s="432" t="s">
        <v>1893</v>
      </c>
      <c r="R383" s="432" t="s">
        <v>1894</v>
      </c>
      <c r="T383" s="430" t="s">
        <v>1895</v>
      </c>
      <c r="V383" s="430" t="s">
        <v>1895</v>
      </c>
      <c r="AD383" s="430">
        <v>20180701</v>
      </c>
      <c r="AE383" s="430">
        <v>20190630</v>
      </c>
      <c r="AG383" s="430" t="s">
        <v>1896</v>
      </c>
      <c r="AH383" s="430" t="s">
        <v>1896</v>
      </c>
      <c r="AI383" s="430" t="s">
        <v>1896</v>
      </c>
      <c r="AJ383" s="439">
        <v>6034</v>
      </c>
      <c r="AL383" s="433"/>
      <c r="AU383" s="430" t="s">
        <v>1896</v>
      </c>
      <c r="AV383" s="430" t="s">
        <v>1897</v>
      </c>
      <c r="BF383" s="436"/>
      <c r="BG383" s="435"/>
    </row>
    <row r="384" spans="1:59" ht="15" customHeight="1" x14ac:dyDescent="0.3">
      <c r="A384" s="430" t="s">
        <v>1883</v>
      </c>
      <c r="B384" s="430">
        <v>2019</v>
      </c>
      <c r="C384" s="16" t="s">
        <v>647</v>
      </c>
      <c r="D384" s="430" t="s">
        <v>1884</v>
      </c>
      <c r="E384" s="430" t="s">
        <v>1885</v>
      </c>
      <c r="F384" s="430"/>
      <c r="H384" s="432" t="s">
        <v>1886</v>
      </c>
      <c r="I384" s="432" t="s">
        <v>1887</v>
      </c>
      <c r="J384" s="432" t="s">
        <v>1888</v>
      </c>
      <c r="K384" s="430" t="s">
        <v>1889</v>
      </c>
      <c r="L384" s="430" t="s">
        <v>1889</v>
      </c>
      <c r="M384" s="430">
        <v>3110</v>
      </c>
      <c r="N384" s="430" t="s">
        <v>1890</v>
      </c>
      <c r="O384" s="430" t="s">
        <v>1891</v>
      </c>
      <c r="P384" s="430" t="s">
        <v>1892</v>
      </c>
      <c r="Q384" s="432" t="s">
        <v>1893</v>
      </c>
      <c r="R384" s="432" t="s">
        <v>1894</v>
      </c>
      <c r="T384" s="430" t="s">
        <v>1895</v>
      </c>
      <c r="V384" s="430" t="s">
        <v>1895</v>
      </c>
      <c r="AD384" s="430">
        <v>20180701</v>
      </c>
      <c r="AE384" s="430">
        <v>20190630</v>
      </c>
      <c r="AG384" s="430" t="s">
        <v>1896</v>
      </c>
      <c r="AH384" s="430" t="s">
        <v>1896</v>
      </c>
      <c r="AI384" s="430" t="s">
        <v>1896</v>
      </c>
      <c r="AJ384" s="439">
        <v>6034</v>
      </c>
      <c r="AL384" s="433"/>
      <c r="AU384" s="430" t="s">
        <v>1896</v>
      </c>
      <c r="AV384" s="430" t="s">
        <v>1897</v>
      </c>
      <c r="BF384" s="436"/>
      <c r="BG384" s="435"/>
    </row>
    <row r="385" spans="1:59" ht="15" customHeight="1" x14ac:dyDescent="0.3">
      <c r="A385" s="430" t="s">
        <v>1883</v>
      </c>
      <c r="B385" s="430">
        <v>2019</v>
      </c>
      <c r="C385" s="16" t="s">
        <v>648</v>
      </c>
      <c r="D385" s="430" t="s">
        <v>1884</v>
      </c>
      <c r="E385" s="430" t="s">
        <v>1885</v>
      </c>
      <c r="F385" s="430"/>
      <c r="H385" s="432" t="s">
        <v>1886</v>
      </c>
      <c r="I385" s="432" t="s">
        <v>1887</v>
      </c>
      <c r="J385" s="432" t="s">
        <v>1888</v>
      </c>
      <c r="K385" s="430" t="s">
        <v>1889</v>
      </c>
      <c r="L385" s="430" t="s">
        <v>1889</v>
      </c>
      <c r="M385" s="430">
        <v>3110</v>
      </c>
      <c r="N385" s="430" t="s">
        <v>1890</v>
      </c>
      <c r="O385" s="430" t="s">
        <v>1891</v>
      </c>
      <c r="P385" s="430" t="s">
        <v>1892</v>
      </c>
      <c r="Q385" s="432" t="s">
        <v>1893</v>
      </c>
      <c r="R385" s="432" t="s">
        <v>1894</v>
      </c>
      <c r="T385" s="430" t="s">
        <v>1895</v>
      </c>
      <c r="V385" s="430" t="s">
        <v>1895</v>
      </c>
      <c r="AD385" s="430">
        <v>20180701</v>
      </c>
      <c r="AE385" s="430">
        <v>20190630</v>
      </c>
      <c r="AG385" s="430" t="s">
        <v>1896</v>
      </c>
      <c r="AH385" s="430" t="s">
        <v>1896</v>
      </c>
      <c r="AI385" s="430" t="s">
        <v>1896</v>
      </c>
      <c r="AJ385" s="439">
        <v>6034</v>
      </c>
      <c r="AL385" s="433"/>
      <c r="AU385" s="430" t="s">
        <v>1896</v>
      </c>
      <c r="AV385" s="430" t="s">
        <v>1897</v>
      </c>
      <c r="BF385" s="436"/>
      <c r="BG385" s="435"/>
    </row>
    <row r="386" spans="1:59" ht="15" customHeight="1" x14ac:dyDescent="0.3">
      <c r="A386" s="430" t="s">
        <v>1883</v>
      </c>
      <c r="B386" s="430">
        <v>2019</v>
      </c>
      <c r="C386" s="16" t="s">
        <v>650</v>
      </c>
      <c r="D386" s="430" t="s">
        <v>1884</v>
      </c>
      <c r="E386" s="430" t="s">
        <v>1885</v>
      </c>
      <c r="F386" s="430"/>
      <c r="H386" s="432" t="s">
        <v>1886</v>
      </c>
      <c r="I386" s="432" t="s">
        <v>1887</v>
      </c>
      <c r="J386" s="432" t="s">
        <v>1888</v>
      </c>
      <c r="K386" s="430" t="s">
        <v>1889</v>
      </c>
      <c r="L386" s="430" t="s">
        <v>1889</v>
      </c>
      <c r="M386" s="430">
        <v>3110</v>
      </c>
      <c r="N386" s="430" t="s">
        <v>1890</v>
      </c>
      <c r="O386" s="430" t="s">
        <v>1891</v>
      </c>
      <c r="P386" s="430" t="s">
        <v>1892</v>
      </c>
      <c r="Q386" s="432" t="s">
        <v>1893</v>
      </c>
      <c r="R386" s="432" t="s">
        <v>1894</v>
      </c>
      <c r="T386" s="430" t="s">
        <v>1895</v>
      </c>
      <c r="V386" s="430" t="s">
        <v>1895</v>
      </c>
      <c r="AD386" s="430">
        <v>20180701</v>
      </c>
      <c r="AE386" s="430">
        <v>20190630</v>
      </c>
      <c r="AG386" s="430" t="s">
        <v>1896</v>
      </c>
      <c r="AH386" s="430" t="s">
        <v>1896</v>
      </c>
      <c r="AI386" s="430" t="s">
        <v>1896</v>
      </c>
      <c r="AJ386" s="439">
        <v>6034</v>
      </c>
      <c r="AL386" s="433"/>
      <c r="AU386" s="430" t="s">
        <v>1896</v>
      </c>
      <c r="AV386" s="430" t="s">
        <v>1897</v>
      </c>
      <c r="BF386" s="436"/>
      <c r="BG386" s="435"/>
    </row>
    <row r="387" spans="1:59" ht="15" customHeight="1" x14ac:dyDescent="0.3">
      <c r="A387" s="430" t="s">
        <v>1883</v>
      </c>
      <c r="B387" s="430">
        <v>2019</v>
      </c>
      <c r="C387" s="16" t="s">
        <v>652</v>
      </c>
      <c r="D387" s="430" t="s">
        <v>1884</v>
      </c>
      <c r="E387" s="430" t="s">
        <v>1885</v>
      </c>
      <c r="F387" s="430"/>
      <c r="H387" s="432" t="s">
        <v>1886</v>
      </c>
      <c r="I387" s="432" t="s">
        <v>1887</v>
      </c>
      <c r="J387" s="432" t="s">
        <v>1888</v>
      </c>
      <c r="K387" s="430" t="s">
        <v>1889</v>
      </c>
      <c r="L387" s="430" t="s">
        <v>1889</v>
      </c>
      <c r="M387" s="430">
        <v>3110</v>
      </c>
      <c r="N387" s="430" t="s">
        <v>1890</v>
      </c>
      <c r="O387" s="430" t="s">
        <v>1891</v>
      </c>
      <c r="P387" s="430" t="s">
        <v>1892</v>
      </c>
      <c r="Q387" s="432" t="s">
        <v>1893</v>
      </c>
      <c r="R387" s="432" t="s">
        <v>1894</v>
      </c>
      <c r="T387" s="430" t="s">
        <v>1895</v>
      </c>
      <c r="V387" s="430" t="s">
        <v>1895</v>
      </c>
      <c r="AD387" s="430">
        <v>20180701</v>
      </c>
      <c r="AE387" s="430">
        <v>20190630</v>
      </c>
      <c r="AG387" s="430" t="s">
        <v>1896</v>
      </c>
      <c r="AH387" s="430" t="s">
        <v>1896</v>
      </c>
      <c r="AI387" s="430" t="s">
        <v>1896</v>
      </c>
      <c r="AJ387" s="439">
        <v>6034</v>
      </c>
      <c r="AL387" s="433"/>
      <c r="AU387" s="430" t="s">
        <v>1896</v>
      </c>
      <c r="AV387" s="430" t="s">
        <v>1897</v>
      </c>
      <c r="BF387" s="436"/>
      <c r="BG387" s="435"/>
    </row>
    <row r="388" spans="1:59" ht="15" customHeight="1" x14ac:dyDescent="0.3">
      <c r="A388" s="430" t="s">
        <v>1883</v>
      </c>
      <c r="B388" s="430">
        <v>2019</v>
      </c>
      <c r="C388" s="16" t="s">
        <v>654</v>
      </c>
      <c r="D388" s="430" t="s">
        <v>1884</v>
      </c>
      <c r="E388" s="430" t="s">
        <v>1885</v>
      </c>
      <c r="F388" s="430"/>
      <c r="H388" s="432" t="s">
        <v>1886</v>
      </c>
      <c r="I388" s="432" t="s">
        <v>1887</v>
      </c>
      <c r="J388" s="432" t="s">
        <v>1888</v>
      </c>
      <c r="K388" s="430" t="s">
        <v>1889</v>
      </c>
      <c r="L388" s="430" t="s">
        <v>1889</v>
      </c>
      <c r="M388" s="430">
        <v>3110</v>
      </c>
      <c r="N388" s="430" t="s">
        <v>1890</v>
      </c>
      <c r="O388" s="430" t="s">
        <v>1891</v>
      </c>
      <c r="P388" s="430" t="s">
        <v>1892</v>
      </c>
      <c r="Q388" s="432" t="s">
        <v>1893</v>
      </c>
      <c r="R388" s="432" t="s">
        <v>1894</v>
      </c>
      <c r="T388" s="430" t="s">
        <v>1895</v>
      </c>
      <c r="V388" s="430" t="s">
        <v>1895</v>
      </c>
      <c r="AD388" s="430">
        <v>20180701</v>
      </c>
      <c r="AE388" s="430">
        <v>20190630</v>
      </c>
      <c r="AG388" s="430" t="s">
        <v>1896</v>
      </c>
      <c r="AH388" s="430" t="s">
        <v>1896</v>
      </c>
      <c r="AI388" s="430" t="s">
        <v>1896</v>
      </c>
      <c r="AJ388" s="439">
        <v>6034</v>
      </c>
      <c r="AL388" s="433"/>
      <c r="AU388" s="430" t="s">
        <v>1896</v>
      </c>
      <c r="AV388" s="430" t="s">
        <v>1897</v>
      </c>
      <c r="BF388" s="436"/>
      <c r="BG388" s="435"/>
    </row>
    <row r="389" spans="1:59" ht="15" customHeight="1" x14ac:dyDescent="0.3">
      <c r="A389" s="430" t="s">
        <v>1883</v>
      </c>
      <c r="B389" s="430">
        <v>2019</v>
      </c>
      <c r="C389" s="16" t="s">
        <v>655</v>
      </c>
      <c r="D389" s="430" t="s">
        <v>1884</v>
      </c>
      <c r="E389" s="430" t="s">
        <v>1885</v>
      </c>
      <c r="F389" s="430"/>
      <c r="H389" s="432" t="s">
        <v>1886</v>
      </c>
      <c r="I389" s="432" t="s">
        <v>1887</v>
      </c>
      <c r="J389" s="432" t="s">
        <v>1888</v>
      </c>
      <c r="K389" s="430" t="s">
        <v>1889</v>
      </c>
      <c r="L389" s="430" t="s">
        <v>1889</v>
      </c>
      <c r="M389" s="430">
        <v>3110</v>
      </c>
      <c r="N389" s="430" t="s">
        <v>1890</v>
      </c>
      <c r="O389" s="430" t="s">
        <v>1891</v>
      </c>
      <c r="P389" s="430" t="s">
        <v>1892</v>
      </c>
      <c r="Q389" s="432" t="s">
        <v>1893</v>
      </c>
      <c r="R389" s="432" t="s">
        <v>1894</v>
      </c>
      <c r="T389" s="430" t="s">
        <v>1895</v>
      </c>
      <c r="V389" s="430" t="s">
        <v>1895</v>
      </c>
      <c r="AD389" s="430">
        <v>20180701</v>
      </c>
      <c r="AE389" s="430">
        <v>20190630</v>
      </c>
      <c r="AG389" s="430" t="s">
        <v>1896</v>
      </c>
      <c r="AH389" s="430" t="s">
        <v>1896</v>
      </c>
      <c r="AI389" s="430" t="s">
        <v>1896</v>
      </c>
      <c r="AJ389" s="439">
        <v>6034</v>
      </c>
      <c r="AL389" s="433"/>
      <c r="AU389" s="430" t="s">
        <v>1896</v>
      </c>
      <c r="AV389" s="430" t="s">
        <v>1897</v>
      </c>
      <c r="BF389" s="436"/>
      <c r="BG389" s="435"/>
    </row>
    <row r="390" spans="1:59" ht="15" customHeight="1" x14ac:dyDescent="0.3">
      <c r="A390" s="430" t="s">
        <v>1883</v>
      </c>
      <c r="B390" s="430">
        <v>2019</v>
      </c>
      <c r="C390" s="16" t="s">
        <v>656</v>
      </c>
      <c r="D390" s="430" t="s">
        <v>1884</v>
      </c>
      <c r="E390" s="430" t="s">
        <v>1885</v>
      </c>
      <c r="F390" s="430"/>
      <c r="H390" s="432" t="s">
        <v>1886</v>
      </c>
      <c r="I390" s="432" t="s">
        <v>1887</v>
      </c>
      <c r="J390" s="432" t="s">
        <v>1888</v>
      </c>
      <c r="K390" s="430" t="s">
        <v>1889</v>
      </c>
      <c r="L390" s="430" t="s">
        <v>1889</v>
      </c>
      <c r="M390" s="430">
        <v>3110</v>
      </c>
      <c r="N390" s="430" t="s">
        <v>1890</v>
      </c>
      <c r="O390" s="430" t="s">
        <v>1891</v>
      </c>
      <c r="P390" s="430" t="s">
        <v>1892</v>
      </c>
      <c r="Q390" s="432" t="s">
        <v>1893</v>
      </c>
      <c r="R390" s="432" t="s">
        <v>1894</v>
      </c>
      <c r="T390" s="430" t="s">
        <v>1895</v>
      </c>
      <c r="V390" s="430" t="s">
        <v>1895</v>
      </c>
      <c r="AD390" s="430">
        <v>20180701</v>
      </c>
      <c r="AE390" s="430">
        <v>20190630</v>
      </c>
      <c r="AG390" s="430" t="s">
        <v>1896</v>
      </c>
      <c r="AH390" s="430" t="s">
        <v>1896</v>
      </c>
      <c r="AI390" s="430" t="s">
        <v>1896</v>
      </c>
      <c r="AJ390" s="439">
        <v>6034</v>
      </c>
      <c r="AL390" s="433"/>
      <c r="AU390" s="430" t="s">
        <v>1896</v>
      </c>
      <c r="AV390" s="430" t="s">
        <v>1897</v>
      </c>
      <c r="BF390" s="436"/>
      <c r="BG390" s="435"/>
    </row>
    <row r="391" spans="1:59" ht="15" customHeight="1" x14ac:dyDescent="0.3">
      <c r="A391" s="430" t="s">
        <v>1883</v>
      </c>
      <c r="B391" s="430">
        <v>2019</v>
      </c>
      <c r="C391" s="16" t="s">
        <v>658</v>
      </c>
      <c r="D391" s="430" t="s">
        <v>1884</v>
      </c>
      <c r="E391" s="430" t="s">
        <v>1885</v>
      </c>
      <c r="F391" s="430"/>
      <c r="H391" s="432" t="s">
        <v>1886</v>
      </c>
      <c r="I391" s="432" t="s">
        <v>1887</v>
      </c>
      <c r="J391" s="432" t="s">
        <v>1888</v>
      </c>
      <c r="K391" s="430" t="s">
        <v>1889</v>
      </c>
      <c r="L391" s="430" t="s">
        <v>1889</v>
      </c>
      <c r="M391" s="430">
        <v>3110</v>
      </c>
      <c r="N391" s="430" t="s">
        <v>1890</v>
      </c>
      <c r="O391" s="430" t="s">
        <v>1891</v>
      </c>
      <c r="P391" s="430" t="s">
        <v>1892</v>
      </c>
      <c r="Q391" s="432" t="s">
        <v>1893</v>
      </c>
      <c r="R391" s="432" t="s">
        <v>1894</v>
      </c>
      <c r="T391" s="430" t="s">
        <v>1895</v>
      </c>
      <c r="V391" s="430" t="s">
        <v>1895</v>
      </c>
      <c r="AD391" s="430">
        <v>20180701</v>
      </c>
      <c r="AE391" s="430">
        <v>20190630</v>
      </c>
      <c r="AG391" s="430" t="s">
        <v>1896</v>
      </c>
      <c r="AH391" s="430" t="s">
        <v>1896</v>
      </c>
      <c r="AI391" s="430" t="s">
        <v>1896</v>
      </c>
      <c r="AJ391" s="439">
        <v>3516</v>
      </c>
      <c r="AL391" s="433"/>
      <c r="AU391" s="430" t="s">
        <v>1896</v>
      </c>
      <c r="AV391" s="430" t="s">
        <v>1897</v>
      </c>
      <c r="BF391" s="436"/>
      <c r="BG391" s="435"/>
    </row>
    <row r="392" spans="1:59" ht="15" customHeight="1" x14ac:dyDescent="0.3">
      <c r="A392" s="430" t="s">
        <v>1883</v>
      </c>
      <c r="B392" s="430">
        <v>2019</v>
      </c>
      <c r="C392" s="16" t="s">
        <v>660</v>
      </c>
      <c r="D392" s="430" t="s">
        <v>1884</v>
      </c>
      <c r="E392" s="430" t="s">
        <v>1885</v>
      </c>
      <c r="F392" s="430"/>
      <c r="H392" s="432" t="s">
        <v>1886</v>
      </c>
      <c r="I392" s="432" t="s">
        <v>1887</v>
      </c>
      <c r="J392" s="432" t="s">
        <v>1888</v>
      </c>
      <c r="K392" s="430" t="s">
        <v>1889</v>
      </c>
      <c r="L392" s="430" t="s">
        <v>1889</v>
      </c>
      <c r="M392" s="430">
        <v>3110</v>
      </c>
      <c r="N392" s="430" t="s">
        <v>1890</v>
      </c>
      <c r="O392" s="430" t="s">
        <v>1891</v>
      </c>
      <c r="P392" s="430" t="s">
        <v>1892</v>
      </c>
      <c r="Q392" s="432" t="s">
        <v>1893</v>
      </c>
      <c r="R392" s="432" t="s">
        <v>1894</v>
      </c>
      <c r="T392" s="430" t="s">
        <v>1895</v>
      </c>
      <c r="V392" s="430" t="s">
        <v>1895</v>
      </c>
      <c r="AD392" s="430">
        <v>20180701</v>
      </c>
      <c r="AE392" s="430">
        <v>20190630</v>
      </c>
      <c r="AG392" s="430" t="s">
        <v>1896</v>
      </c>
      <c r="AH392" s="430" t="s">
        <v>1896</v>
      </c>
      <c r="AI392" s="430" t="s">
        <v>1896</v>
      </c>
      <c r="AJ392" s="439">
        <v>6034</v>
      </c>
      <c r="AL392" s="433"/>
      <c r="AU392" s="430" t="s">
        <v>1896</v>
      </c>
      <c r="AV392" s="430" t="s">
        <v>1897</v>
      </c>
      <c r="BF392" s="436"/>
      <c r="BG392" s="435"/>
    </row>
    <row r="393" spans="1:59" ht="15" customHeight="1" x14ac:dyDescent="0.3">
      <c r="A393" s="430" t="s">
        <v>1883</v>
      </c>
      <c r="B393" s="430">
        <v>2019</v>
      </c>
      <c r="C393" s="16" t="s">
        <v>661</v>
      </c>
      <c r="D393" s="430" t="s">
        <v>1884</v>
      </c>
      <c r="E393" s="430" t="s">
        <v>1885</v>
      </c>
      <c r="F393" s="430"/>
      <c r="H393" s="432" t="s">
        <v>1886</v>
      </c>
      <c r="I393" s="432" t="s">
        <v>1887</v>
      </c>
      <c r="J393" s="432" t="s">
        <v>1888</v>
      </c>
      <c r="K393" s="430" t="s">
        <v>1889</v>
      </c>
      <c r="L393" s="430" t="s">
        <v>1889</v>
      </c>
      <c r="M393" s="430">
        <v>3110</v>
      </c>
      <c r="N393" s="430" t="s">
        <v>1890</v>
      </c>
      <c r="O393" s="430" t="s">
        <v>1891</v>
      </c>
      <c r="P393" s="430" t="s">
        <v>1892</v>
      </c>
      <c r="Q393" s="432" t="s">
        <v>1893</v>
      </c>
      <c r="R393" s="432" t="s">
        <v>1894</v>
      </c>
      <c r="T393" s="430" t="s">
        <v>1895</v>
      </c>
      <c r="V393" s="430" t="s">
        <v>1895</v>
      </c>
      <c r="AD393" s="430">
        <v>20180701</v>
      </c>
      <c r="AE393" s="430">
        <v>20190630</v>
      </c>
      <c r="AG393" s="430" t="s">
        <v>1896</v>
      </c>
      <c r="AH393" s="430" t="s">
        <v>1896</v>
      </c>
      <c r="AI393" s="430" t="s">
        <v>1896</v>
      </c>
      <c r="AJ393" s="439">
        <v>6034</v>
      </c>
      <c r="AL393" s="433"/>
      <c r="AU393" s="430" t="s">
        <v>1896</v>
      </c>
      <c r="AV393" s="430" t="s">
        <v>1897</v>
      </c>
      <c r="BF393" s="436"/>
      <c r="BG393" s="435"/>
    </row>
    <row r="394" spans="1:59" ht="15" customHeight="1" x14ac:dyDescent="0.3">
      <c r="A394" s="430" t="s">
        <v>1883</v>
      </c>
      <c r="B394" s="430">
        <v>2019</v>
      </c>
      <c r="C394" s="16" t="s">
        <v>663</v>
      </c>
      <c r="D394" s="430" t="s">
        <v>1884</v>
      </c>
      <c r="E394" s="430" t="s">
        <v>1885</v>
      </c>
      <c r="F394" s="430"/>
      <c r="H394" s="432" t="s">
        <v>1886</v>
      </c>
      <c r="I394" s="432" t="s">
        <v>1887</v>
      </c>
      <c r="J394" s="432" t="s">
        <v>1888</v>
      </c>
      <c r="K394" s="430" t="s">
        <v>1889</v>
      </c>
      <c r="L394" s="430" t="s">
        <v>1889</v>
      </c>
      <c r="M394" s="430">
        <v>3110</v>
      </c>
      <c r="N394" s="430" t="s">
        <v>1890</v>
      </c>
      <c r="O394" s="430" t="s">
        <v>1891</v>
      </c>
      <c r="P394" s="430" t="s">
        <v>1892</v>
      </c>
      <c r="Q394" s="432" t="s">
        <v>1893</v>
      </c>
      <c r="R394" s="432" t="s">
        <v>1894</v>
      </c>
      <c r="T394" s="430" t="s">
        <v>1895</v>
      </c>
      <c r="V394" s="430" t="s">
        <v>1895</v>
      </c>
      <c r="AD394" s="430">
        <v>20180701</v>
      </c>
      <c r="AE394" s="430">
        <v>20190630</v>
      </c>
      <c r="AG394" s="430" t="s">
        <v>1896</v>
      </c>
      <c r="AH394" s="430" t="s">
        <v>1896</v>
      </c>
      <c r="AI394" s="430" t="s">
        <v>1896</v>
      </c>
      <c r="AJ394" s="439">
        <v>6034</v>
      </c>
      <c r="AL394" s="433"/>
      <c r="AU394" s="430" t="s">
        <v>1896</v>
      </c>
      <c r="AV394" s="430" t="s">
        <v>1897</v>
      </c>
      <c r="BF394" s="436"/>
      <c r="BG394" s="435"/>
    </row>
    <row r="395" spans="1:59" ht="15" customHeight="1" x14ac:dyDescent="0.3">
      <c r="A395" s="430" t="s">
        <v>1883</v>
      </c>
      <c r="B395" s="430">
        <v>2019</v>
      </c>
      <c r="C395" s="16" t="s">
        <v>665</v>
      </c>
      <c r="D395" s="430" t="s">
        <v>1884</v>
      </c>
      <c r="E395" s="430" t="s">
        <v>1885</v>
      </c>
      <c r="F395" s="430"/>
      <c r="H395" s="432" t="s">
        <v>1886</v>
      </c>
      <c r="I395" s="432" t="s">
        <v>1887</v>
      </c>
      <c r="J395" s="432" t="s">
        <v>1888</v>
      </c>
      <c r="K395" s="430" t="s">
        <v>1889</v>
      </c>
      <c r="L395" s="430" t="s">
        <v>1889</v>
      </c>
      <c r="M395" s="430">
        <v>3110</v>
      </c>
      <c r="N395" s="430" t="s">
        <v>1890</v>
      </c>
      <c r="O395" s="430" t="s">
        <v>1891</v>
      </c>
      <c r="P395" s="430" t="s">
        <v>1892</v>
      </c>
      <c r="Q395" s="432" t="s">
        <v>1893</v>
      </c>
      <c r="R395" s="432" t="s">
        <v>1894</v>
      </c>
      <c r="T395" s="430" t="s">
        <v>1895</v>
      </c>
      <c r="V395" s="430" t="s">
        <v>1895</v>
      </c>
      <c r="AD395" s="430">
        <v>20180701</v>
      </c>
      <c r="AE395" s="430">
        <v>20190630</v>
      </c>
      <c r="AG395" s="430" t="s">
        <v>1896</v>
      </c>
      <c r="AH395" s="430" t="s">
        <v>1896</v>
      </c>
      <c r="AI395" s="430" t="s">
        <v>1896</v>
      </c>
      <c r="AJ395" s="439">
        <v>6034</v>
      </c>
      <c r="AL395" s="433"/>
      <c r="AU395" s="430" t="s">
        <v>1896</v>
      </c>
      <c r="AV395" s="430" t="s">
        <v>1897</v>
      </c>
      <c r="BF395" s="436"/>
      <c r="BG395" s="435"/>
    </row>
    <row r="396" spans="1:59" ht="15" customHeight="1" x14ac:dyDescent="0.3">
      <c r="A396" s="430" t="s">
        <v>1883</v>
      </c>
      <c r="B396" s="430">
        <v>2019</v>
      </c>
      <c r="C396" s="16" t="s">
        <v>667</v>
      </c>
      <c r="D396" s="430" t="s">
        <v>1884</v>
      </c>
      <c r="E396" s="430" t="s">
        <v>1885</v>
      </c>
      <c r="F396" s="430"/>
      <c r="H396" s="432" t="s">
        <v>1886</v>
      </c>
      <c r="I396" s="432" t="s">
        <v>1887</v>
      </c>
      <c r="J396" s="432" t="s">
        <v>1888</v>
      </c>
      <c r="K396" s="430" t="s">
        <v>1889</v>
      </c>
      <c r="L396" s="430" t="s">
        <v>1889</v>
      </c>
      <c r="M396" s="430">
        <v>3110</v>
      </c>
      <c r="N396" s="430" t="s">
        <v>1890</v>
      </c>
      <c r="O396" s="430" t="s">
        <v>1891</v>
      </c>
      <c r="P396" s="430" t="s">
        <v>1892</v>
      </c>
      <c r="Q396" s="432" t="s">
        <v>1893</v>
      </c>
      <c r="R396" s="432" t="s">
        <v>1894</v>
      </c>
      <c r="T396" s="430" t="s">
        <v>1895</v>
      </c>
      <c r="V396" s="430" t="s">
        <v>1895</v>
      </c>
      <c r="AD396" s="430">
        <v>20180701</v>
      </c>
      <c r="AE396" s="430">
        <v>20190630</v>
      </c>
      <c r="AG396" s="430" t="s">
        <v>1896</v>
      </c>
      <c r="AH396" s="430" t="s">
        <v>1896</v>
      </c>
      <c r="AI396" s="430" t="s">
        <v>1896</v>
      </c>
      <c r="AJ396" s="439">
        <v>6034</v>
      </c>
      <c r="AL396" s="433"/>
      <c r="AU396" s="430" t="s">
        <v>1896</v>
      </c>
      <c r="AV396" s="430" t="s">
        <v>1897</v>
      </c>
      <c r="BF396" s="436"/>
      <c r="BG396" s="435"/>
    </row>
    <row r="397" spans="1:59" ht="15" customHeight="1" x14ac:dyDescent="0.3">
      <c r="A397" s="430" t="s">
        <v>1883</v>
      </c>
      <c r="B397" s="430">
        <v>2019</v>
      </c>
      <c r="C397" s="16" t="s">
        <v>669</v>
      </c>
      <c r="D397" s="430" t="s">
        <v>1884</v>
      </c>
      <c r="E397" s="430" t="s">
        <v>1885</v>
      </c>
      <c r="F397" s="430"/>
      <c r="H397" s="432" t="s">
        <v>1886</v>
      </c>
      <c r="I397" s="432" t="s">
        <v>1887</v>
      </c>
      <c r="J397" s="432" t="s">
        <v>1888</v>
      </c>
      <c r="K397" s="430" t="s">
        <v>1889</v>
      </c>
      <c r="L397" s="430" t="s">
        <v>1889</v>
      </c>
      <c r="M397" s="430">
        <v>3110</v>
      </c>
      <c r="N397" s="430" t="s">
        <v>1890</v>
      </c>
      <c r="O397" s="430" t="s">
        <v>1891</v>
      </c>
      <c r="P397" s="430" t="s">
        <v>1892</v>
      </c>
      <c r="Q397" s="432" t="s">
        <v>1893</v>
      </c>
      <c r="R397" s="432" t="s">
        <v>1894</v>
      </c>
      <c r="T397" s="430" t="s">
        <v>1895</v>
      </c>
      <c r="V397" s="430" t="s">
        <v>1895</v>
      </c>
      <c r="AD397" s="430">
        <v>20180701</v>
      </c>
      <c r="AE397" s="430">
        <v>20190630</v>
      </c>
      <c r="AG397" s="430" t="s">
        <v>1896</v>
      </c>
      <c r="AH397" s="430" t="s">
        <v>1896</v>
      </c>
      <c r="AI397" s="430" t="s">
        <v>1896</v>
      </c>
      <c r="AJ397" s="439">
        <v>6034</v>
      </c>
      <c r="AL397" s="433"/>
      <c r="AU397" s="430" t="s">
        <v>1896</v>
      </c>
      <c r="AV397" s="430" t="s">
        <v>1897</v>
      </c>
      <c r="BF397" s="436"/>
      <c r="BG397" s="435"/>
    </row>
    <row r="398" spans="1:59" ht="15" customHeight="1" x14ac:dyDescent="0.3">
      <c r="A398" s="430" t="s">
        <v>1883</v>
      </c>
      <c r="B398" s="430">
        <v>2019</v>
      </c>
      <c r="C398" s="16" t="s">
        <v>670</v>
      </c>
      <c r="D398" s="430" t="s">
        <v>1884</v>
      </c>
      <c r="E398" s="430" t="s">
        <v>1885</v>
      </c>
      <c r="F398" s="430"/>
      <c r="H398" s="432" t="s">
        <v>1886</v>
      </c>
      <c r="I398" s="432" t="s">
        <v>1887</v>
      </c>
      <c r="J398" s="432" t="s">
        <v>1888</v>
      </c>
      <c r="K398" s="430" t="s">
        <v>1889</v>
      </c>
      <c r="L398" s="430" t="s">
        <v>1889</v>
      </c>
      <c r="M398" s="430">
        <v>3110</v>
      </c>
      <c r="N398" s="430" t="s">
        <v>1890</v>
      </c>
      <c r="O398" s="430" t="s">
        <v>1891</v>
      </c>
      <c r="P398" s="430" t="s">
        <v>1892</v>
      </c>
      <c r="Q398" s="432" t="s">
        <v>1893</v>
      </c>
      <c r="R398" s="432" t="s">
        <v>1894</v>
      </c>
      <c r="T398" s="430" t="s">
        <v>1895</v>
      </c>
      <c r="V398" s="430" t="s">
        <v>1895</v>
      </c>
      <c r="AD398" s="430">
        <v>20180701</v>
      </c>
      <c r="AE398" s="430">
        <v>20190630</v>
      </c>
      <c r="AG398" s="430" t="s">
        <v>1896</v>
      </c>
      <c r="AH398" s="430" t="s">
        <v>1896</v>
      </c>
      <c r="AI398" s="430" t="s">
        <v>1896</v>
      </c>
      <c r="AJ398" s="439">
        <v>6034</v>
      </c>
      <c r="AL398" s="433"/>
      <c r="AU398" s="430" t="s">
        <v>1896</v>
      </c>
      <c r="AV398" s="430" t="s">
        <v>1897</v>
      </c>
      <c r="BF398" s="436"/>
      <c r="BG398" s="435"/>
    </row>
    <row r="399" spans="1:59" ht="15" customHeight="1" x14ac:dyDescent="0.3">
      <c r="A399" s="430" t="s">
        <v>1883</v>
      </c>
      <c r="B399" s="430">
        <v>2019</v>
      </c>
      <c r="C399" s="16" t="s">
        <v>671</v>
      </c>
      <c r="D399" s="430" t="s">
        <v>1884</v>
      </c>
      <c r="E399" s="430" t="s">
        <v>1885</v>
      </c>
      <c r="F399" s="430"/>
      <c r="H399" s="432" t="s">
        <v>1886</v>
      </c>
      <c r="I399" s="432" t="s">
        <v>1887</v>
      </c>
      <c r="J399" s="432" t="s">
        <v>1888</v>
      </c>
      <c r="K399" s="430" t="s">
        <v>1889</v>
      </c>
      <c r="L399" s="430" t="s">
        <v>1889</v>
      </c>
      <c r="M399" s="430">
        <v>3110</v>
      </c>
      <c r="N399" s="430" t="s">
        <v>1890</v>
      </c>
      <c r="O399" s="430" t="s">
        <v>1891</v>
      </c>
      <c r="P399" s="430" t="s">
        <v>1892</v>
      </c>
      <c r="Q399" s="432" t="s">
        <v>1893</v>
      </c>
      <c r="R399" s="432" t="s">
        <v>1894</v>
      </c>
      <c r="T399" s="430" t="s">
        <v>1895</v>
      </c>
      <c r="V399" s="430" t="s">
        <v>1895</v>
      </c>
      <c r="AD399" s="430">
        <v>20180701</v>
      </c>
      <c r="AE399" s="430">
        <v>20190630</v>
      </c>
      <c r="AG399" s="430" t="s">
        <v>1896</v>
      </c>
      <c r="AH399" s="430" t="s">
        <v>1896</v>
      </c>
      <c r="AI399" s="430" t="s">
        <v>1896</v>
      </c>
      <c r="AJ399" s="439">
        <v>6034</v>
      </c>
      <c r="AL399" s="433"/>
      <c r="AU399" s="430" t="s">
        <v>1896</v>
      </c>
      <c r="AV399" s="430" t="s">
        <v>1897</v>
      </c>
      <c r="BF399" s="436"/>
      <c r="BG399" s="435"/>
    </row>
    <row r="400" spans="1:59" ht="15" customHeight="1" x14ac:dyDescent="0.3">
      <c r="A400" s="430" t="s">
        <v>1883</v>
      </c>
      <c r="B400" s="430">
        <v>2019</v>
      </c>
      <c r="C400" s="16" t="s">
        <v>673</v>
      </c>
      <c r="D400" s="430" t="s">
        <v>1884</v>
      </c>
      <c r="E400" s="430" t="s">
        <v>1885</v>
      </c>
      <c r="F400" s="430"/>
      <c r="H400" s="432" t="s">
        <v>1886</v>
      </c>
      <c r="I400" s="432" t="s">
        <v>1887</v>
      </c>
      <c r="J400" s="432" t="s">
        <v>1888</v>
      </c>
      <c r="K400" s="430" t="s">
        <v>1889</v>
      </c>
      <c r="L400" s="430" t="s">
        <v>1889</v>
      </c>
      <c r="M400" s="430">
        <v>3110</v>
      </c>
      <c r="N400" s="430" t="s">
        <v>1890</v>
      </c>
      <c r="O400" s="430" t="s">
        <v>1891</v>
      </c>
      <c r="P400" s="430" t="s">
        <v>1892</v>
      </c>
      <c r="Q400" s="432" t="s">
        <v>1893</v>
      </c>
      <c r="R400" s="432" t="s">
        <v>1894</v>
      </c>
      <c r="T400" s="430" t="s">
        <v>1895</v>
      </c>
      <c r="V400" s="430" t="s">
        <v>1895</v>
      </c>
      <c r="AD400" s="430">
        <v>20180701</v>
      </c>
      <c r="AE400" s="430">
        <v>20190630</v>
      </c>
      <c r="AG400" s="430" t="s">
        <v>1896</v>
      </c>
      <c r="AH400" s="430" t="s">
        <v>1896</v>
      </c>
      <c r="AI400" s="430" t="s">
        <v>1896</v>
      </c>
      <c r="AJ400" s="439">
        <v>6034</v>
      </c>
      <c r="AL400" s="433"/>
      <c r="AU400" s="430" t="s">
        <v>1896</v>
      </c>
      <c r="AV400" s="430" t="s">
        <v>1897</v>
      </c>
      <c r="BF400" s="436"/>
      <c r="BG400" s="435"/>
    </row>
    <row r="401" spans="1:59" ht="15" customHeight="1" x14ac:dyDescent="0.3">
      <c r="A401" s="430" t="s">
        <v>1883</v>
      </c>
      <c r="B401" s="430">
        <v>2019</v>
      </c>
      <c r="C401" s="16" t="s">
        <v>675</v>
      </c>
      <c r="D401" s="430" t="s">
        <v>1884</v>
      </c>
      <c r="E401" s="430" t="s">
        <v>1885</v>
      </c>
      <c r="F401" s="430"/>
      <c r="H401" s="432" t="s">
        <v>1886</v>
      </c>
      <c r="I401" s="432" t="s">
        <v>1887</v>
      </c>
      <c r="J401" s="432" t="s">
        <v>1888</v>
      </c>
      <c r="K401" s="430" t="s">
        <v>1889</v>
      </c>
      <c r="L401" s="430" t="s">
        <v>1889</v>
      </c>
      <c r="M401" s="430">
        <v>3110</v>
      </c>
      <c r="N401" s="430" t="s">
        <v>1890</v>
      </c>
      <c r="O401" s="430" t="s">
        <v>1891</v>
      </c>
      <c r="P401" s="430" t="s">
        <v>1892</v>
      </c>
      <c r="Q401" s="432" t="s">
        <v>1893</v>
      </c>
      <c r="R401" s="432" t="s">
        <v>1894</v>
      </c>
      <c r="T401" s="430" t="s">
        <v>1895</v>
      </c>
      <c r="V401" s="430" t="s">
        <v>1895</v>
      </c>
      <c r="AD401" s="430">
        <v>20180701</v>
      </c>
      <c r="AE401" s="430">
        <v>20190630</v>
      </c>
      <c r="AG401" s="430" t="s">
        <v>1896</v>
      </c>
      <c r="AH401" s="430" t="s">
        <v>1896</v>
      </c>
      <c r="AI401" s="430" t="s">
        <v>1896</v>
      </c>
      <c r="AJ401" s="439">
        <v>6034</v>
      </c>
      <c r="AL401" s="433"/>
      <c r="AU401" s="430" t="s">
        <v>1896</v>
      </c>
      <c r="AV401" s="430" t="s">
        <v>1897</v>
      </c>
      <c r="BF401" s="436"/>
      <c r="BG401" s="435"/>
    </row>
    <row r="402" spans="1:59" ht="15" customHeight="1" x14ac:dyDescent="0.3">
      <c r="A402" s="430" t="s">
        <v>1883</v>
      </c>
      <c r="B402" s="430">
        <v>2019</v>
      </c>
      <c r="C402" s="16" t="s">
        <v>677</v>
      </c>
      <c r="D402" s="430" t="s">
        <v>1884</v>
      </c>
      <c r="E402" s="430" t="s">
        <v>1885</v>
      </c>
      <c r="F402" s="430"/>
      <c r="H402" s="432" t="s">
        <v>1886</v>
      </c>
      <c r="I402" s="432" t="s">
        <v>1887</v>
      </c>
      <c r="J402" s="432" t="s">
        <v>1888</v>
      </c>
      <c r="K402" s="430" t="s">
        <v>1889</v>
      </c>
      <c r="L402" s="430" t="s">
        <v>1889</v>
      </c>
      <c r="M402" s="430">
        <v>3110</v>
      </c>
      <c r="N402" s="430" t="s">
        <v>1890</v>
      </c>
      <c r="O402" s="430" t="s">
        <v>1891</v>
      </c>
      <c r="P402" s="430" t="s">
        <v>1892</v>
      </c>
      <c r="Q402" s="432" t="s">
        <v>1893</v>
      </c>
      <c r="R402" s="432" t="s">
        <v>1894</v>
      </c>
      <c r="T402" s="430" t="s">
        <v>1895</v>
      </c>
      <c r="V402" s="430" t="s">
        <v>1895</v>
      </c>
      <c r="AD402" s="430">
        <v>20180701</v>
      </c>
      <c r="AE402" s="430">
        <v>20190630</v>
      </c>
      <c r="AG402" s="430" t="s">
        <v>1896</v>
      </c>
      <c r="AH402" s="430" t="s">
        <v>1896</v>
      </c>
      <c r="AI402" s="430" t="s">
        <v>1896</v>
      </c>
      <c r="AJ402" s="439">
        <v>6034</v>
      </c>
      <c r="AL402" s="433"/>
      <c r="AU402" s="430" t="s">
        <v>1896</v>
      </c>
      <c r="AV402" s="430" t="s">
        <v>1897</v>
      </c>
      <c r="BF402" s="436"/>
      <c r="BG402" s="435"/>
    </row>
    <row r="403" spans="1:59" ht="15" customHeight="1" x14ac:dyDescent="0.3">
      <c r="A403" s="430" t="s">
        <v>1883</v>
      </c>
      <c r="B403" s="430">
        <v>2019</v>
      </c>
      <c r="C403" s="16" t="s">
        <v>678</v>
      </c>
      <c r="D403" s="430" t="s">
        <v>1884</v>
      </c>
      <c r="E403" s="430" t="s">
        <v>1885</v>
      </c>
      <c r="F403" s="430"/>
      <c r="H403" s="432" t="s">
        <v>1886</v>
      </c>
      <c r="I403" s="432" t="s">
        <v>1887</v>
      </c>
      <c r="J403" s="432" t="s">
        <v>1888</v>
      </c>
      <c r="K403" s="430" t="s">
        <v>1889</v>
      </c>
      <c r="L403" s="430" t="s">
        <v>1889</v>
      </c>
      <c r="M403" s="430">
        <v>3110</v>
      </c>
      <c r="N403" s="430" t="s">
        <v>1890</v>
      </c>
      <c r="O403" s="430" t="s">
        <v>1891</v>
      </c>
      <c r="P403" s="430" t="s">
        <v>1892</v>
      </c>
      <c r="Q403" s="432" t="s">
        <v>1893</v>
      </c>
      <c r="R403" s="432" t="s">
        <v>1894</v>
      </c>
      <c r="T403" s="430" t="s">
        <v>1895</v>
      </c>
      <c r="V403" s="430" t="s">
        <v>1895</v>
      </c>
      <c r="AD403" s="430">
        <v>20180701</v>
      </c>
      <c r="AE403" s="430">
        <v>20190630</v>
      </c>
      <c r="AG403" s="430" t="s">
        <v>1896</v>
      </c>
      <c r="AH403" s="430" t="s">
        <v>1896</v>
      </c>
      <c r="AI403" s="430" t="s">
        <v>1896</v>
      </c>
      <c r="AJ403" s="439">
        <v>6034</v>
      </c>
      <c r="AL403" s="433"/>
      <c r="AU403" s="430" t="s">
        <v>1896</v>
      </c>
      <c r="AV403" s="430" t="s">
        <v>1897</v>
      </c>
      <c r="BF403" s="436"/>
      <c r="BG403" s="435"/>
    </row>
    <row r="404" spans="1:59" ht="15" customHeight="1" x14ac:dyDescent="0.3">
      <c r="A404" s="430" t="s">
        <v>1883</v>
      </c>
      <c r="B404" s="430">
        <v>2019</v>
      </c>
      <c r="C404" s="16" t="s">
        <v>679</v>
      </c>
      <c r="D404" s="430" t="s">
        <v>1884</v>
      </c>
      <c r="E404" s="430" t="s">
        <v>1885</v>
      </c>
      <c r="F404" s="430"/>
      <c r="H404" s="432" t="s">
        <v>1886</v>
      </c>
      <c r="I404" s="432" t="s">
        <v>1887</v>
      </c>
      <c r="J404" s="432" t="s">
        <v>1888</v>
      </c>
      <c r="K404" s="430" t="s">
        <v>1889</v>
      </c>
      <c r="L404" s="430" t="s">
        <v>1889</v>
      </c>
      <c r="M404" s="430">
        <v>3110</v>
      </c>
      <c r="N404" s="430" t="s">
        <v>1890</v>
      </c>
      <c r="O404" s="430" t="s">
        <v>1891</v>
      </c>
      <c r="P404" s="430" t="s">
        <v>1892</v>
      </c>
      <c r="Q404" s="432" t="s">
        <v>1893</v>
      </c>
      <c r="R404" s="432" t="s">
        <v>1894</v>
      </c>
      <c r="T404" s="430" t="s">
        <v>1895</v>
      </c>
      <c r="V404" s="430" t="s">
        <v>1895</v>
      </c>
      <c r="AD404" s="430">
        <v>20180701</v>
      </c>
      <c r="AE404" s="430">
        <v>20190630</v>
      </c>
      <c r="AG404" s="430" t="s">
        <v>1896</v>
      </c>
      <c r="AH404" s="430" t="s">
        <v>1896</v>
      </c>
      <c r="AI404" s="430" t="s">
        <v>1896</v>
      </c>
      <c r="AJ404" s="439">
        <v>6034</v>
      </c>
      <c r="AL404" s="433"/>
      <c r="AU404" s="430" t="s">
        <v>1896</v>
      </c>
      <c r="AV404" s="430" t="s">
        <v>1897</v>
      </c>
      <c r="BF404" s="436"/>
      <c r="BG404" s="435"/>
    </row>
    <row r="405" spans="1:59" ht="15" customHeight="1" x14ac:dyDescent="0.3">
      <c r="A405" s="430" t="s">
        <v>1883</v>
      </c>
      <c r="B405" s="430">
        <v>2019</v>
      </c>
      <c r="C405" s="16" t="s">
        <v>680</v>
      </c>
      <c r="D405" s="430" t="s">
        <v>1884</v>
      </c>
      <c r="E405" s="430" t="s">
        <v>1885</v>
      </c>
      <c r="F405" s="430"/>
      <c r="H405" s="432" t="s">
        <v>1886</v>
      </c>
      <c r="I405" s="432" t="s">
        <v>1887</v>
      </c>
      <c r="J405" s="432" t="s">
        <v>1888</v>
      </c>
      <c r="K405" s="430" t="s">
        <v>1889</v>
      </c>
      <c r="L405" s="430" t="s">
        <v>1889</v>
      </c>
      <c r="M405" s="430">
        <v>3110</v>
      </c>
      <c r="N405" s="430" t="s">
        <v>1890</v>
      </c>
      <c r="O405" s="430" t="s">
        <v>1891</v>
      </c>
      <c r="P405" s="430" t="s">
        <v>1892</v>
      </c>
      <c r="Q405" s="432" t="s">
        <v>1893</v>
      </c>
      <c r="R405" s="432" t="s">
        <v>1894</v>
      </c>
      <c r="T405" s="430" t="s">
        <v>1895</v>
      </c>
      <c r="V405" s="430" t="s">
        <v>1895</v>
      </c>
      <c r="AD405" s="430">
        <v>20180701</v>
      </c>
      <c r="AE405" s="430">
        <v>20190630</v>
      </c>
      <c r="AG405" s="430" t="s">
        <v>1896</v>
      </c>
      <c r="AH405" s="430" t="s">
        <v>1896</v>
      </c>
      <c r="AI405" s="430" t="s">
        <v>1896</v>
      </c>
      <c r="AJ405" s="439">
        <v>6034</v>
      </c>
      <c r="AL405" s="433"/>
      <c r="AU405" s="430" t="s">
        <v>1896</v>
      </c>
      <c r="AV405" s="430" t="s">
        <v>1897</v>
      </c>
      <c r="BF405" s="436"/>
      <c r="BG405" s="435"/>
    </row>
    <row r="406" spans="1:59" ht="15" customHeight="1" x14ac:dyDescent="0.3">
      <c r="A406" s="430" t="s">
        <v>1883</v>
      </c>
      <c r="B406" s="430">
        <v>2019</v>
      </c>
      <c r="C406" s="16" t="s">
        <v>682</v>
      </c>
      <c r="D406" s="430" t="s">
        <v>1884</v>
      </c>
      <c r="E406" s="430" t="s">
        <v>1885</v>
      </c>
      <c r="F406" s="430"/>
      <c r="H406" s="432" t="s">
        <v>1886</v>
      </c>
      <c r="I406" s="432" t="s">
        <v>1887</v>
      </c>
      <c r="J406" s="432" t="s">
        <v>1888</v>
      </c>
      <c r="K406" s="430" t="s">
        <v>1889</v>
      </c>
      <c r="L406" s="430" t="s">
        <v>1889</v>
      </c>
      <c r="M406" s="430">
        <v>3110</v>
      </c>
      <c r="N406" s="430" t="s">
        <v>1890</v>
      </c>
      <c r="O406" s="430" t="s">
        <v>1891</v>
      </c>
      <c r="P406" s="430" t="s">
        <v>1892</v>
      </c>
      <c r="Q406" s="432" t="s">
        <v>1893</v>
      </c>
      <c r="R406" s="432" t="s">
        <v>1894</v>
      </c>
      <c r="T406" s="430" t="s">
        <v>1895</v>
      </c>
      <c r="V406" s="430" t="s">
        <v>1895</v>
      </c>
      <c r="AD406" s="430">
        <v>20180701</v>
      </c>
      <c r="AE406" s="430">
        <v>20190630</v>
      </c>
      <c r="AG406" s="430" t="s">
        <v>1896</v>
      </c>
      <c r="AH406" s="430" t="s">
        <v>1896</v>
      </c>
      <c r="AI406" s="430" t="s">
        <v>1896</v>
      </c>
      <c r="AJ406" s="439">
        <v>6034</v>
      </c>
      <c r="AL406" s="433"/>
      <c r="AU406" s="430" t="s">
        <v>1896</v>
      </c>
      <c r="AV406" s="430" t="s">
        <v>1897</v>
      </c>
      <c r="BF406" s="436"/>
      <c r="BG406" s="435"/>
    </row>
    <row r="407" spans="1:59" ht="15" customHeight="1" x14ac:dyDescent="0.3">
      <c r="A407" s="430" t="s">
        <v>1883</v>
      </c>
      <c r="B407" s="430">
        <v>2019</v>
      </c>
      <c r="C407" s="16" t="s">
        <v>684</v>
      </c>
      <c r="D407" s="430" t="s">
        <v>1884</v>
      </c>
      <c r="E407" s="430" t="s">
        <v>1885</v>
      </c>
      <c r="F407" s="430"/>
      <c r="H407" s="432" t="s">
        <v>1886</v>
      </c>
      <c r="I407" s="432" t="s">
        <v>1887</v>
      </c>
      <c r="J407" s="432" t="s">
        <v>1888</v>
      </c>
      <c r="K407" s="430" t="s">
        <v>1889</v>
      </c>
      <c r="L407" s="430" t="s">
        <v>1889</v>
      </c>
      <c r="M407" s="430">
        <v>3110</v>
      </c>
      <c r="N407" s="430" t="s">
        <v>1890</v>
      </c>
      <c r="O407" s="430" t="s">
        <v>1891</v>
      </c>
      <c r="P407" s="430" t="s">
        <v>1892</v>
      </c>
      <c r="Q407" s="432" t="s">
        <v>1893</v>
      </c>
      <c r="R407" s="432" t="s">
        <v>1894</v>
      </c>
      <c r="T407" s="430" t="s">
        <v>1895</v>
      </c>
      <c r="V407" s="430" t="s">
        <v>1895</v>
      </c>
      <c r="AD407" s="430">
        <v>20180701</v>
      </c>
      <c r="AE407" s="430">
        <v>20190630</v>
      </c>
      <c r="AG407" s="430" t="s">
        <v>1896</v>
      </c>
      <c r="AH407" s="430" t="s">
        <v>1896</v>
      </c>
      <c r="AI407" s="430" t="s">
        <v>1896</v>
      </c>
      <c r="AJ407" s="439">
        <v>6034</v>
      </c>
      <c r="AL407" s="433"/>
      <c r="AU407" s="430" t="s">
        <v>1896</v>
      </c>
      <c r="AV407" s="430" t="s">
        <v>1897</v>
      </c>
      <c r="BF407" s="436"/>
      <c r="BG407" s="435"/>
    </row>
    <row r="408" spans="1:59" ht="15" customHeight="1" x14ac:dyDescent="0.3">
      <c r="A408" s="430" t="s">
        <v>1883</v>
      </c>
      <c r="B408" s="430">
        <v>2019</v>
      </c>
      <c r="C408" s="16" t="s">
        <v>685</v>
      </c>
      <c r="D408" s="430" t="s">
        <v>1884</v>
      </c>
      <c r="E408" s="430" t="s">
        <v>1885</v>
      </c>
      <c r="F408" s="430"/>
      <c r="H408" s="432" t="s">
        <v>1886</v>
      </c>
      <c r="I408" s="432" t="s">
        <v>1887</v>
      </c>
      <c r="J408" s="432" t="s">
        <v>1888</v>
      </c>
      <c r="K408" s="430" t="s">
        <v>1889</v>
      </c>
      <c r="L408" s="430" t="s">
        <v>1889</v>
      </c>
      <c r="M408" s="430">
        <v>3110</v>
      </c>
      <c r="N408" s="430" t="s">
        <v>1890</v>
      </c>
      <c r="O408" s="430" t="s">
        <v>1891</v>
      </c>
      <c r="P408" s="430" t="s">
        <v>1892</v>
      </c>
      <c r="Q408" s="432" t="s">
        <v>1893</v>
      </c>
      <c r="R408" s="432" t="s">
        <v>1894</v>
      </c>
      <c r="T408" s="430" t="s">
        <v>1895</v>
      </c>
      <c r="V408" s="430" t="s">
        <v>1895</v>
      </c>
      <c r="AD408" s="430">
        <v>20180701</v>
      </c>
      <c r="AE408" s="430">
        <v>20190630</v>
      </c>
      <c r="AG408" s="430" t="s">
        <v>1896</v>
      </c>
      <c r="AH408" s="430" t="s">
        <v>1896</v>
      </c>
      <c r="AI408" s="430" t="s">
        <v>1896</v>
      </c>
      <c r="AJ408" s="439">
        <v>6034</v>
      </c>
      <c r="AL408" s="433"/>
      <c r="AU408" s="430" t="s">
        <v>1896</v>
      </c>
      <c r="AV408" s="430" t="s">
        <v>1897</v>
      </c>
      <c r="BF408" s="436"/>
      <c r="BG408" s="435"/>
    </row>
    <row r="409" spans="1:59" ht="15" customHeight="1" x14ac:dyDescent="0.3">
      <c r="A409" s="430" t="s">
        <v>1883</v>
      </c>
      <c r="B409" s="430">
        <v>2019</v>
      </c>
      <c r="C409" s="16" t="s">
        <v>686</v>
      </c>
      <c r="D409" s="430" t="s">
        <v>1884</v>
      </c>
      <c r="E409" s="430" t="s">
        <v>1885</v>
      </c>
      <c r="F409" s="430"/>
      <c r="H409" s="432" t="s">
        <v>1886</v>
      </c>
      <c r="I409" s="432" t="s">
        <v>1887</v>
      </c>
      <c r="J409" s="432" t="s">
        <v>1888</v>
      </c>
      <c r="K409" s="430" t="s">
        <v>1889</v>
      </c>
      <c r="L409" s="430" t="s">
        <v>1889</v>
      </c>
      <c r="M409" s="430">
        <v>3110</v>
      </c>
      <c r="N409" s="430" t="s">
        <v>1890</v>
      </c>
      <c r="O409" s="430" t="s">
        <v>1891</v>
      </c>
      <c r="P409" s="430" t="s">
        <v>1892</v>
      </c>
      <c r="Q409" s="432" t="s">
        <v>1893</v>
      </c>
      <c r="R409" s="432" t="s">
        <v>1894</v>
      </c>
      <c r="T409" s="430" t="s">
        <v>1895</v>
      </c>
      <c r="V409" s="430" t="s">
        <v>1895</v>
      </c>
      <c r="AD409" s="430">
        <v>20180701</v>
      </c>
      <c r="AE409" s="430">
        <v>20190630</v>
      </c>
      <c r="AG409" s="430" t="s">
        <v>1896</v>
      </c>
      <c r="AH409" s="430" t="s">
        <v>1896</v>
      </c>
      <c r="AI409" s="430" t="s">
        <v>1896</v>
      </c>
      <c r="AJ409" s="439">
        <v>6034</v>
      </c>
      <c r="AL409" s="433"/>
      <c r="AU409" s="430" t="s">
        <v>1896</v>
      </c>
      <c r="AV409" s="430" t="s">
        <v>1897</v>
      </c>
      <c r="BF409" s="436"/>
      <c r="BG409" s="435"/>
    </row>
    <row r="410" spans="1:59" ht="15" customHeight="1" x14ac:dyDescent="0.3">
      <c r="A410" s="430" t="s">
        <v>1883</v>
      </c>
      <c r="B410" s="430">
        <v>2019</v>
      </c>
      <c r="C410" s="16" t="s">
        <v>688</v>
      </c>
      <c r="D410" s="430" t="s">
        <v>1884</v>
      </c>
      <c r="E410" s="430" t="s">
        <v>1885</v>
      </c>
      <c r="F410" s="430"/>
      <c r="H410" s="432" t="s">
        <v>1886</v>
      </c>
      <c r="I410" s="432" t="s">
        <v>1887</v>
      </c>
      <c r="J410" s="432" t="s">
        <v>1888</v>
      </c>
      <c r="K410" s="430" t="s">
        <v>1889</v>
      </c>
      <c r="L410" s="430" t="s">
        <v>1889</v>
      </c>
      <c r="M410" s="430">
        <v>3110</v>
      </c>
      <c r="N410" s="430" t="s">
        <v>1890</v>
      </c>
      <c r="O410" s="430" t="s">
        <v>1891</v>
      </c>
      <c r="P410" s="430" t="s">
        <v>1892</v>
      </c>
      <c r="Q410" s="432" t="s">
        <v>1893</v>
      </c>
      <c r="R410" s="432" t="s">
        <v>1894</v>
      </c>
      <c r="T410" s="430" t="s">
        <v>1895</v>
      </c>
      <c r="V410" s="430" t="s">
        <v>1895</v>
      </c>
      <c r="AD410" s="430">
        <v>20180701</v>
      </c>
      <c r="AE410" s="430">
        <v>20190630</v>
      </c>
      <c r="AG410" s="430" t="s">
        <v>1896</v>
      </c>
      <c r="AH410" s="430" t="s">
        <v>1896</v>
      </c>
      <c r="AI410" s="430" t="s">
        <v>1896</v>
      </c>
      <c r="AJ410" s="439">
        <v>6034</v>
      </c>
      <c r="AL410" s="433"/>
      <c r="AU410" s="430" t="s">
        <v>1896</v>
      </c>
      <c r="AV410" s="430" t="s">
        <v>1897</v>
      </c>
      <c r="BF410" s="436"/>
      <c r="BG410" s="435"/>
    </row>
    <row r="411" spans="1:59" ht="15" customHeight="1" x14ac:dyDescent="0.3">
      <c r="A411" s="430" t="s">
        <v>1883</v>
      </c>
      <c r="B411" s="430">
        <v>2019</v>
      </c>
      <c r="C411" s="16" t="s">
        <v>690</v>
      </c>
      <c r="D411" s="430" t="s">
        <v>1884</v>
      </c>
      <c r="E411" s="430" t="s">
        <v>1885</v>
      </c>
      <c r="F411" s="430"/>
      <c r="H411" s="432" t="s">
        <v>1886</v>
      </c>
      <c r="I411" s="432" t="s">
        <v>1887</v>
      </c>
      <c r="J411" s="432" t="s">
        <v>1888</v>
      </c>
      <c r="K411" s="430" t="s">
        <v>1889</v>
      </c>
      <c r="L411" s="430" t="s">
        <v>1889</v>
      </c>
      <c r="M411" s="430">
        <v>3110</v>
      </c>
      <c r="N411" s="430" t="s">
        <v>1890</v>
      </c>
      <c r="O411" s="430" t="s">
        <v>1891</v>
      </c>
      <c r="P411" s="430" t="s">
        <v>1892</v>
      </c>
      <c r="Q411" s="432" t="s">
        <v>1893</v>
      </c>
      <c r="R411" s="432" t="s">
        <v>1894</v>
      </c>
      <c r="T411" s="430" t="s">
        <v>1895</v>
      </c>
      <c r="V411" s="430" t="s">
        <v>1895</v>
      </c>
      <c r="AD411" s="430">
        <v>20180701</v>
      </c>
      <c r="AE411" s="430">
        <v>20190630</v>
      </c>
      <c r="AG411" s="430" t="s">
        <v>1896</v>
      </c>
      <c r="AH411" s="430" t="s">
        <v>1896</v>
      </c>
      <c r="AI411" s="430" t="s">
        <v>1896</v>
      </c>
      <c r="AJ411" s="439">
        <v>6034</v>
      </c>
      <c r="AL411" s="433"/>
      <c r="AU411" s="430" t="s">
        <v>1896</v>
      </c>
      <c r="AV411" s="430" t="s">
        <v>1897</v>
      </c>
      <c r="BF411" s="436"/>
      <c r="BG411" s="435"/>
    </row>
    <row r="412" spans="1:59" ht="15" customHeight="1" x14ac:dyDescent="0.3">
      <c r="A412" s="430" t="s">
        <v>1883</v>
      </c>
      <c r="B412" s="430">
        <v>2019</v>
      </c>
      <c r="C412" s="16" t="s">
        <v>692</v>
      </c>
      <c r="D412" s="430" t="s">
        <v>1884</v>
      </c>
      <c r="E412" s="430" t="s">
        <v>1885</v>
      </c>
      <c r="F412" s="430"/>
      <c r="H412" s="432" t="s">
        <v>1886</v>
      </c>
      <c r="I412" s="432" t="s">
        <v>1887</v>
      </c>
      <c r="J412" s="432" t="s">
        <v>1888</v>
      </c>
      <c r="K412" s="430" t="s">
        <v>1889</v>
      </c>
      <c r="L412" s="430" t="s">
        <v>1889</v>
      </c>
      <c r="M412" s="430">
        <v>3110</v>
      </c>
      <c r="N412" s="430" t="s">
        <v>1890</v>
      </c>
      <c r="O412" s="430" t="s">
        <v>1891</v>
      </c>
      <c r="P412" s="430" t="s">
        <v>1892</v>
      </c>
      <c r="Q412" s="432" t="s">
        <v>1893</v>
      </c>
      <c r="R412" s="432" t="s">
        <v>1894</v>
      </c>
      <c r="T412" s="430" t="s">
        <v>1895</v>
      </c>
      <c r="V412" s="430" t="s">
        <v>1895</v>
      </c>
      <c r="AD412" s="430">
        <v>20180701</v>
      </c>
      <c r="AE412" s="430">
        <v>20190630</v>
      </c>
      <c r="AG412" s="430" t="s">
        <v>1896</v>
      </c>
      <c r="AH412" s="430" t="s">
        <v>1896</v>
      </c>
      <c r="AI412" s="430" t="s">
        <v>1896</v>
      </c>
      <c r="AJ412" s="439">
        <v>6034</v>
      </c>
      <c r="AL412" s="433"/>
      <c r="AU412" s="430" t="s">
        <v>1896</v>
      </c>
      <c r="AV412" s="430" t="s">
        <v>1897</v>
      </c>
      <c r="BF412" s="436"/>
      <c r="BG412" s="435"/>
    </row>
    <row r="413" spans="1:59" ht="15" customHeight="1" x14ac:dyDescent="0.3">
      <c r="A413" s="430" t="s">
        <v>1883</v>
      </c>
      <c r="B413" s="430">
        <v>2019</v>
      </c>
      <c r="C413" s="16" t="s">
        <v>694</v>
      </c>
      <c r="D413" s="430" t="s">
        <v>1884</v>
      </c>
      <c r="E413" s="430" t="s">
        <v>1885</v>
      </c>
      <c r="F413" s="430"/>
      <c r="H413" s="432" t="s">
        <v>1886</v>
      </c>
      <c r="I413" s="432" t="s">
        <v>1887</v>
      </c>
      <c r="J413" s="432" t="s">
        <v>1888</v>
      </c>
      <c r="K413" s="430" t="s">
        <v>1889</v>
      </c>
      <c r="L413" s="430" t="s">
        <v>1889</v>
      </c>
      <c r="M413" s="430">
        <v>3110</v>
      </c>
      <c r="N413" s="430" t="s">
        <v>1890</v>
      </c>
      <c r="O413" s="430" t="s">
        <v>1891</v>
      </c>
      <c r="P413" s="430" t="s">
        <v>1892</v>
      </c>
      <c r="Q413" s="432" t="s">
        <v>1893</v>
      </c>
      <c r="R413" s="432" t="s">
        <v>1894</v>
      </c>
      <c r="T413" s="430" t="s">
        <v>1895</v>
      </c>
      <c r="V413" s="430" t="s">
        <v>1895</v>
      </c>
      <c r="AD413" s="430">
        <v>20180701</v>
      </c>
      <c r="AE413" s="430">
        <v>20190630</v>
      </c>
      <c r="AG413" s="430" t="s">
        <v>1896</v>
      </c>
      <c r="AH413" s="430" t="s">
        <v>1896</v>
      </c>
      <c r="AI413" s="430" t="s">
        <v>1896</v>
      </c>
      <c r="AJ413" s="439">
        <v>6034</v>
      </c>
      <c r="AL413" s="433"/>
      <c r="AU413" s="430" t="s">
        <v>1896</v>
      </c>
      <c r="AV413" s="430" t="s">
        <v>1897</v>
      </c>
      <c r="BF413" s="436"/>
      <c r="BG413" s="435"/>
    </row>
    <row r="414" spans="1:59" ht="15" customHeight="1" x14ac:dyDescent="0.3">
      <c r="A414" s="430" t="s">
        <v>1883</v>
      </c>
      <c r="B414" s="430">
        <v>2019</v>
      </c>
      <c r="C414" s="16" t="s">
        <v>696</v>
      </c>
      <c r="D414" s="430" t="s">
        <v>1884</v>
      </c>
      <c r="E414" s="430" t="s">
        <v>1885</v>
      </c>
      <c r="F414" s="430"/>
      <c r="H414" s="432" t="s">
        <v>1886</v>
      </c>
      <c r="I414" s="432" t="s">
        <v>1887</v>
      </c>
      <c r="J414" s="432" t="s">
        <v>1888</v>
      </c>
      <c r="K414" s="430" t="s">
        <v>1889</v>
      </c>
      <c r="L414" s="430" t="s">
        <v>1889</v>
      </c>
      <c r="M414" s="430">
        <v>3110</v>
      </c>
      <c r="N414" s="430" t="s">
        <v>1890</v>
      </c>
      <c r="O414" s="430" t="s">
        <v>1891</v>
      </c>
      <c r="P414" s="430" t="s">
        <v>1892</v>
      </c>
      <c r="Q414" s="432" t="s">
        <v>1893</v>
      </c>
      <c r="R414" s="432" t="s">
        <v>1894</v>
      </c>
      <c r="T414" s="430" t="s">
        <v>1895</v>
      </c>
      <c r="V414" s="430" t="s">
        <v>1895</v>
      </c>
      <c r="AD414" s="430">
        <v>20180701</v>
      </c>
      <c r="AE414" s="430">
        <v>20190630</v>
      </c>
      <c r="AG414" s="430" t="s">
        <v>1896</v>
      </c>
      <c r="AH414" s="430" t="s">
        <v>1896</v>
      </c>
      <c r="AI414" s="430" t="s">
        <v>1896</v>
      </c>
      <c r="AJ414" s="439">
        <v>6034</v>
      </c>
      <c r="AL414" s="433"/>
      <c r="AU414" s="430" t="s">
        <v>1896</v>
      </c>
      <c r="AV414" s="430" t="s">
        <v>1897</v>
      </c>
      <c r="BF414" s="436"/>
      <c r="BG414" s="435"/>
    </row>
    <row r="415" spans="1:59" ht="15" customHeight="1" x14ac:dyDescent="0.3">
      <c r="A415" s="430" t="s">
        <v>1883</v>
      </c>
      <c r="B415" s="430">
        <v>2019</v>
      </c>
      <c r="C415" s="16" t="s">
        <v>698</v>
      </c>
      <c r="D415" s="430" t="s">
        <v>1884</v>
      </c>
      <c r="E415" s="430" t="s">
        <v>1885</v>
      </c>
      <c r="F415" s="430"/>
      <c r="H415" s="432" t="s">
        <v>1886</v>
      </c>
      <c r="I415" s="432" t="s">
        <v>1887</v>
      </c>
      <c r="J415" s="432" t="s">
        <v>1888</v>
      </c>
      <c r="K415" s="430" t="s">
        <v>1889</v>
      </c>
      <c r="L415" s="430" t="s">
        <v>1889</v>
      </c>
      <c r="M415" s="430">
        <v>3110</v>
      </c>
      <c r="N415" s="430" t="s">
        <v>1890</v>
      </c>
      <c r="O415" s="430" t="s">
        <v>1891</v>
      </c>
      <c r="P415" s="430" t="s">
        <v>1892</v>
      </c>
      <c r="Q415" s="432" t="s">
        <v>1893</v>
      </c>
      <c r="R415" s="432" t="s">
        <v>1894</v>
      </c>
      <c r="T415" s="430" t="s">
        <v>1895</v>
      </c>
      <c r="V415" s="430" t="s">
        <v>1895</v>
      </c>
      <c r="AD415" s="430">
        <v>20180701</v>
      </c>
      <c r="AE415" s="430">
        <v>20190630</v>
      </c>
      <c r="AG415" s="430" t="s">
        <v>1896</v>
      </c>
      <c r="AH415" s="430" t="s">
        <v>1896</v>
      </c>
      <c r="AI415" s="430" t="s">
        <v>1896</v>
      </c>
      <c r="AJ415" s="439">
        <v>6034</v>
      </c>
      <c r="AL415" s="433"/>
      <c r="AU415" s="430" t="s">
        <v>1896</v>
      </c>
      <c r="AV415" s="430" t="s">
        <v>1897</v>
      </c>
      <c r="BF415" s="436"/>
      <c r="BG415" s="435"/>
    </row>
    <row r="416" spans="1:59" ht="15" customHeight="1" x14ac:dyDescent="0.3">
      <c r="A416" s="430" t="s">
        <v>1883</v>
      </c>
      <c r="B416" s="430">
        <v>2019</v>
      </c>
      <c r="C416" s="16" t="s">
        <v>699</v>
      </c>
      <c r="D416" s="430" t="s">
        <v>1884</v>
      </c>
      <c r="E416" s="430" t="s">
        <v>1885</v>
      </c>
      <c r="F416" s="430"/>
      <c r="H416" s="432" t="s">
        <v>1886</v>
      </c>
      <c r="I416" s="432" t="s">
        <v>1887</v>
      </c>
      <c r="J416" s="432" t="s">
        <v>1888</v>
      </c>
      <c r="K416" s="430" t="s">
        <v>1889</v>
      </c>
      <c r="L416" s="430" t="s">
        <v>1889</v>
      </c>
      <c r="M416" s="430">
        <v>3110</v>
      </c>
      <c r="N416" s="430" t="s">
        <v>1890</v>
      </c>
      <c r="O416" s="430" t="s">
        <v>1891</v>
      </c>
      <c r="P416" s="430" t="s">
        <v>1892</v>
      </c>
      <c r="Q416" s="432" t="s">
        <v>1893</v>
      </c>
      <c r="R416" s="432" t="s">
        <v>1894</v>
      </c>
      <c r="T416" s="430" t="s">
        <v>1895</v>
      </c>
      <c r="V416" s="430" t="s">
        <v>1895</v>
      </c>
      <c r="AD416" s="430">
        <v>20180701</v>
      </c>
      <c r="AE416" s="430">
        <v>20190630</v>
      </c>
      <c r="AG416" s="430" t="s">
        <v>1896</v>
      </c>
      <c r="AH416" s="430" t="s">
        <v>1896</v>
      </c>
      <c r="AI416" s="430" t="s">
        <v>1896</v>
      </c>
      <c r="AJ416" s="439">
        <v>6034</v>
      </c>
      <c r="AL416" s="433"/>
      <c r="AU416" s="430" t="s">
        <v>1896</v>
      </c>
      <c r="AV416" s="430" t="s">
        <v>1897</v>
      </c>
      <c r="BF416" s="436"/>
      <c r="BG416" s="435"/>
    </row>
    <row r="417" spans="1:59" ht="15" customHeight="1" x14ac:dyDescent="0.3">
      <c r="A417" s="430" t="s">
        <v>1883</v>
      </c>
      <c r="B417" s="430">
        <v>2019</v>
      </c>
      <c r="C417" s="16" t="s">
        <v>700</v>
      </c>
      <c r="D417" s="430" t="s">
        <v>1884</v>
      </c>
      <c r="E417" s="430" t="s">
        <v>1885</v>
      </c>
      <c r="F417" s="430"/>
      <c r="H417" s="432" t="s">
        <v>1886</v>
      </c>
      <c r="I417" s="432" t="s">
        <v>1887</v>
      </c>
      <c r="J417" s="432" t="s">
        <v>1888</v>
      </c>
      <c r="K417" s="430" t="s">
        <v>1889</v>
      </c>
      <c r="L417" s="430" t="s">
        <v>1889</v>
      </c>
      <c r="M417" s="430">
        <v>3110</v>
      </c>
      <c r="N417" s="430" t="s">
        <v>1890</v>
      </c>
      <c r="O417" s="430" t="s">
        <v>1891</v>
      </c>
      <c r="P417" s="430" t="s">
        <v>1892</v>
      </c>
      <c r="Q417" s="432" t="s">
        <v>1893</v>
      </c>
      <c r="R417" s="432" t="s">
        <v>1894</v>
      </c>
      <c r="T417" s="430" t="s">
        <v>1895</v>
      </c>
      <c r="V417" s="430" t="s">
        <v>1895</v>
      </c>
      <c r="AD417" s="430">
        <v>20180701</v>
      </c>
      <c r="AE417" s="430">
        <v>20190630</v>
      </c>
      <c r="AG417" s="430" t="s">
        <v>1896</v>
      </c>
      <c r="AH417" s="430" t="s">
        <v>1896</v>
      </c>
      <c r="AI417" s="430" t="s">
        <v>1896</v>
      </c>
      <c r="AJ417" s="439">
        <v>6034</v>
      </c>
      <c r="AL417" s="433"/>
      <c r="AU417" s="430" t="s">
        <v>1896</v>
      </c>
      <c r="AV417" s="430" t="s">
        <v>1897</v>
      </c>
      <c r="BF417" s="436"/>
      <c r="BG417" s="435"/>
    </row>
    <row r="418" spans="1:59" ht="15" customHeight="1" x14ac:dyDescent="0.3">
      <c r="A418" s="430" t="s">
        <v>1883</v>
      </c>
      <c r="B418" s="430">
        <v>2019</v>
      </c>
      <c r="C418" s="16" t="s">
        <v>702</v>
      </c>
      <c r="D418" s="430" t="s">
        <v>1884</v>
      </c>
      <c r="E418" s="430" t="s">
        <v>1885</v>
      </c>
      <c r="F418" s="430"/>
      <c r="H418" s="432" t="s">
        <v>1886</v>
      </c>
      <c r="I418" s="432" t="s">
        <v>1887</v>
      </c>
      <c r="J418" s="432" t="s">
        <v>1888</v>
      </c>
      <c r="K418" s="430" t="s">
        <v>1889</v>
      </c>
      <c r="L418" s="430" t="s">
        <v>1889</v>
      </c>
      <c r="M418" s="430">
        <v>3110</v>
      </c>
      <c r="N418" s="430" t="s">
        <v>1890</v>
      </c>
      <c r="O418" s="430" t="s">
        <v>1891</v>
      </c>
      <c r="P418" s="430" t="s">
        <v>1892</v>
      </c>
      <c r="Q418" s="432" t="s">
        <v>1893</v>
      </c>
      <c r="R418" s="432" t="s">
        <v>1894</v>
      </c>
      <c r="T418" s="430" t="s">
        <v>1895</v>
      </c>
      <c r="V418" s="430" t="s">
        <v>1895</v>
      </c>
      <c r="AD418" s="430">
        <v>20180701</v>
      </c>
      <c r="AE418" s="430">
        <v>20190630</v>
      </c>
      <c r="AG418" s="430" t="s">
        <v>1896</v>
      </c>
      <c r="AH418" s="430" t="s">
        <v>1896</v>
      </c>
      <c r="AI418" s="430" t="s">
        <v>1896</v>
      </c>
      <c r="AJ418" s="439">
        <v>9654</v>
      </c>
      <c r="AL418" s="433"/>
      <c r="AU418" s="430" t="s">
        <v>1896</v>
      </c>
      <c r="AV418" s="430" t="s">
        <v>1897</v>
      </c>
      <c r="BF418" s="436"/>
      <c r="BG418" s="435"/>
    </row>
    <row r="419" spans="1:59" ht="15" customHeight="1" x14ac:dyDescent="0.3">
      <c r="A419" s="430" t="s">
        <v>1883</v>
      </c>
      <c r="B419" s="430">
        <v>2019</v>
      </c>
      <c r="C419" s="16" t="s">
        <v>704</v>
      </c>
      <c r="D419" s="430" t="s">
        <v>1884</v>
      </c>
      <c r="E419" s="430" t="s">
        <v>1885</v>
      </c>
      <c r="F419" s="430"/>
      <c r="H419" s="432" t="s">
        <v>1886</v>
      </c>
      <c r="I419" s="432" t="s">
        <v>1887</v>
      </c>
      <c r="J419" s="432" t="s">
        <v>1888</v>
      </c>
      <c r="K419" s="430" t="s">
        <v>1889</v>
      </c>
      <c r="L419" s="430" t="s">
        <v>1889</v>
      </c>
      <c r="M419" s="430">
        <v>3110</v>
      </c>
      <c r="N419" s="430" t="s">
        <v>1890</v>
      </c>
      <c r="O419" s="430" t="s">
        <v>1891</v>
      </c>
      <c r="P419" s="430" t="s">
        <v>1892</v>
      </c>
      <c r="Q419" s="432" t="s">
        <v>1893</v>
      </c>
      <c r="R419" s="432" t="s">
        <v>1894</v>
      </c>
      <c r="T419" s="430" t="s">
        <v>1895</v>
      </c>
      <c r="V419" s="430" t="s">
        <v>1895</v>
      </c>
      <c r="AD419" s="430">
        <v>20180701</v>
      </c>
      <c r="AE419" s="430">
        <v>20190630</v>
      </c>
      <c r="AG419" s="430" t="s">
        <v>1896</v>
      </c>
      <c r="AH419" s="430" t="s">
        <v>1896</v>
      </c>
      <c r="AI419" s="430" t="s">
        <v>1896</v>
      </c>
      <c r="AJ419" s="439">
        <v>9654</v>
      </c>
      <c r="AL419" s="433"/>
      <c r="AU419" s="430" t="s">
        <v>1896</v>
      </c>
      <c r="AV419" s="430" t="s">
        <v>1897</v>
      </c>
      <c r="BF419" s="436"/>
      <c r="BG419" s="435"/>
    </row>
    <row r="420" spans="1:59" ht="15" customHeight="1" x14ac:dyDescent="0.3">
      <c r="A420" s="430" t="s">
        <v>1883</v>
      </c>
      <c r="B420" s="430">
        <v>2019</v>
      </c>
      <c r="C420" s="16" t="s">
        <v>705</v>
      </c>
      <c r="D420" s="430" t="s">
        <v>1884</v>
      </c>
      <c r="E420" s="430" t="s">
        <v>1885</v>
      </c>
      <c r="F420" s="430"/>
      <c r="H420" s="432" t="s">
        <v>1886</v>
      </c>
      <c r="I420" s="432" t="s">
        <v>1887</v>
      </c>
      <c r="J420" s="432" t="s">
        <v>1888</v>
      </c>
      <c r="K420" s="430" t="s">
        <v>1889</v>
      </c>
      <c r="L420" s="430" t="s">
        <v>1889</v>
      </c>
      <c r="M420" s="430">
        <v>3110</v>
      </c>
      <c r="N420" s="430" t="s">
        <v>1890</v>
      </c>
      <c r="O420" s="430" t="s">
        <v>1891</v>
      </c>
      <c r="P420" s="430" t="s">
        <v>1892</v>
      </c>
      <c r="Q420" s="432" t="s">
        <v>1893</v>
      </c>
      <c r="R420" s="432" t="s">
        <v>1894</v>
      </c>
      <c r="T420" s="430" t="s">
        <v>1895</v>
      </c>
      <c r="V420" s="430" t="s">
        <v>1895</v>
      </c>
      <c r="AD420" s="430">
        <v>20180701</v>
      </c>
      <c r="AE420" s="430">
        <v>20190630</v>
      </c>
      <c r="AG420" s="430" t="s">
        <v>1896</v>
      </c>
      <c r="AH420" s="430" t="s">
        <v>1896</v>
      </c>
      <c r="AI420" s="430" t="s">
        <v>1896</v>
      </c>
      <c r="AJ420" s="439">
        <v>6034</v>
      </c>
      <c r="AL420" s="433"/>
      <c r="AU420" s="430" t="s">
        <v>1896</v>
      </c>
      <c r="AV420" s="430" t="s">
        <v>1897</v>
      </c>
      <c r="BF420" s="436"/>
      <c r="BG420" s="435"/>
    </row>
    <row r="421" spans="1:59" ht="15" customHeight="1" x14ac:dyDescent="0.3">
      <c r="A421" s="430" t="s">
        <v>1883</v>
      </c>
      <c r="B421" s="430">
        <v>2019</v>
      </c>
      <c r="C421" s="16" t="s">
        <v>707</v>
      </c>
      <c r="D421" s="430" t="s">
        <v>1884</v>
      </c>
      <c r="E421" s="430" t="s">
        <v>1885</v>
      </c>
      <c r="F421" s="430"/>
      <c r="H421" s="432" t="s">
        <v>1886</v>
      </c>
      <c r="I421" s="432" t="s">
        <v>1887</v>
      </c>
      <c r="J421" s="432" t="s">
        <v>1888</v>
      </c>
      <c r="K421" s="430" t="s">
        <v>1889</v>
      </c>
      <c r="L421" s="430" t="s">
        <v>1889</v>
      </c>
      <c r="M421" s="430">
        <v>3110</v>
      </c>
      <c r="N421" s="430" t="s">
        <v>1890</v>
      </c>
      <c r="O421" s="430" t="s">
        <v>1891</v>
      </c>
      <c r="P421" s="430" t="s">
        <v>1892</v>
      </c>
      <c r="Q421" s="432" t="s">
        <v>1893</v>
      </c>
      <c r="R421" s="432" t="s">
        <v>1894</v>
      </c>
      <c r="T421" s="430" t="s">
        <v>1895</v>
      </c>
      <c r="V421" s="430" t="s">
        <v>1895</v>
      </c>
      <c r="AD421" s="430">
        <v>20180701</v>
      </c>
      <c r="AE421" s="430">
        <v>20190630</v>
      </c>
      <c r="AG421" s="430" t="s">
        <v>1896</v>
      </c>
      <c r="AH421" s="430" t="s">
        <v>1896</v>
      </c>
      <c r="AI421" s="430" t="s">
        <v>1896</v>
      </c>
      <c r="AJ421" s="439">
        <v>6034</v>
      </c>
      <c r="AL421" s="433"/>
      <c r="AU421" s="430" t="s">
        <v>1896</v>
      </c>
      <c r="AV421" s="430" t="s">
        <v>1897</v>
      </c>
      <c r="BF421" s="436"/>
      <c r="BG421" s="435"/>
    </row>
    <row r="422" spans="1:59" ht="15" customHeight="1" x14ac:dyDescent="0.3">
      <c r="A422" s="430" t="s">
        <v>1883</v>
      </c>
      <c r="B422" s="430">
        <v>2019</v>
      </c>
      <c r="C422" s="16" t="s">
        <v>708</v>
      </c>
      <c r="D422" s="430" t="s">
        <v>1884</v>
      </c>
      <c r="E422" s="430" t="s">
        <v>1885</v>
      </c>
      <c r="F422" s="430"/>
      <c r="H422" s="432" t="s">
        <v>1886</v>
      </c>
      <c r="I422" s="432" t="s">
        <v>1887</v>
      </c>
      <c r="J422" s="432" t="s">
        <v>1888</v>
      </c>
      <c r="K422" s="430" t="s">
        <v>1889</v>
      </c>
      <c r="L422" s="430" t="s">
        <v>1889</v>
      </c>
      <c r="M422" s="430">
        <v>3110</v>
      </c>
      <c r="N422" s="430" t="s">
        <v>1890</v>
      </c>
      <c r="O422" s="430" t="s">
        <v>1891</v>
      </c>
      <c r="P422" s="430" t="s">
        <v>1892</v>
      </c>
      <c r="Q422" s="432" t="s">
        <v>1893</v>
      </c>
      <c r="R422" s="432" t="s">
        <v>1894</v>
      </c>
      <c r="T422" s="430" t="s">
        <v>1895</v>
      </c>
      <c r="V422" s="430" t="s">
        <v>1895</v>
      </c>
      <c r="AD422" s="430">
        <v>20180701</v>
      </c>
      <c r="AE422" s="430">
        <v>20190630</v>
      </c>
      <c r="AG422" s="430" t="s">
        <v>1896</v>
      </c>
      <c r="AH422" s="430" t="s">
        <v>1896</v>
      </c>
      <c r="AI422" s="430" t="s">
        <v>1896</v>
      </c>
      <c r="AJ422" s="439">
        <v>6034</v>
      </c>
      <c r="AL422" s="433"/>
      <c r="AU422" s="430" t="s">
        <v>1896</v>
      </c>
      <c r="AV422" s="430" t="s">
        <v>1897</v>
      </c>
      <c r="BF422" s="436"/>
      <c r="BG422" s="435"/>
    </row>
    <row r="423" spans="1:59" ht="15" customHeight="1" x14ac:dyDescent="0.3">
      <c r="A423" s="430" t="s">
        <v>1883</v>
      </c>
      <c r="B423" s="430">
        <v>2019</v>
      </c>
      <c r="C423" s="16" t="s">
        <v>710</v>
      </c>
      <c r="D423" s="430" t="s">
        <v>1884</v>
      </c>
      <c r="E423" s="430" t="s">
        <v>1885</v>
      </c>
      <c r="F423" s="430"/>
      <c r="H423" s="432" t="s">
        <v>1886</v>
      </c>
      <c r="I423" s="432" t="s">
        <v>1887</v>
      </c>
      <c r="J423" s="432" t="s">
        <v>1888</v>
      </c>
      <c r="K423" s="430" t="s">
        <v>1889</v>
      </c>
      <c r="L423" s="430" t="s">
        <v>1889</v>
      </c>
      <c r="M423" s="430">
        <v>3110</v>
      </c>
      <c r="N423" s="430" t="s">
        <v>1890</v>
      </c>
      <c r="O423" s="430" t="s">
        <v>1891</v>
      </c>
      <c r="P423" s="430" t="s">
        <v>1892</v>
      </c>
      <c r="Q423" s="432" t="s">
        <v>1893</v>
      </c>
      <c r="R423" s="432" t="s">
        <v>1894</v>
      </c>
      <c r="T423" s="430" t="s">
        <v>1895</v>
      </c>
      <c r="V423" s="430" t="s">
        <v>1895</v>
      </c>
      <c r="AD423" s="430">
        <v>20180701</v>
      </c>
      <c r="AE423" s="430">
        <v>20190630</v>
      </c>
      <c r="AG423" s="430" t="s">
        <v>1896</v>
      </c>
      <c r="AH423" s="430" t="s">
        <v>1896</v>
      </c>
      <c r="AI423" s="430" t="s">
        <v>1896</v>
      </c>
      <c r="AJ423" s="439">
        <v>6034</v>
      </c>
      <c r="AL423" s="433"/>
      <c r="AU423" s="430" t="s">
        <v>1896</v>
      </c>
      <c r="AV423" s="430" t="s">
        <v>1897</v>
      </c>
      <c r="BF423" s="436"/>
      <c r="BG423" s="435"/>
    </row>
    <row r="424" spans="1:59" ht="15" customHeight="1" x14ac:dyDescent="0.3">
      <c r="A424" s="430" t="s">
        <v>1883</v>
      </c>
      <c r="B424" s="430">
        <v>2019</v>
      </c>
      <c r="C424" s="16" t="s">
        <v>712</v>
      </c>
      <c r="D424" s="430" t="s">
        <v>1884</v>
      </c>
      <c r="E424" s="430" t="s">
        <v>1885</v>
      </c>
      <c r="F424" s="430"/>
      <c r="H424" s="432" t="s">
        <v>1886</v>
      </c>
      <c r="I424" s="432" t="s">
        <v>1887</v>
      </c>
      <c r="J424" s="432" t="s">
        <v>1888</v>
      </c>
      <c r="K424" s="430" t="s">
        <v>1889</v>
      </c>
      <c r="L424" s="430" t="s">
        <v>1889</v>
      </c>
      <c r="M424" s="430">
        <v>3110</v>
      </c>
      <c r="N424" s="430" t="s">
        <v>1890</v>
      </c>
      <c r="O424" s="430" t="s">
        <v>1891</v>
      </c>
      <c r="P424" s="430" t="s">
        <v>1892</v>
      </c>
      <c r="Q424" s="432" t="s">
        <v>1893</v>
      </c>
      <c r="R424" s="432" t="s">
        <v>1894</v>
      </c>
      <c r="T424" s="430" t="s">
        <v>1895</v>
      </c>
      <c r="V424" s="430" t="s">
        <v>1895</v>
      </c>
      <c r="AD424" s="430">
        <v>20180701</v>
      </c>
      <c r="AE424" s="430">
        <v>20190630</v>
      </c>
      <c r="AG424" s="430" t="s">
        <v>1896</v>
      </c>
      <c r="AH424" s="430" t="s">
        <v>1896</v>
      </c>
      <c r="AI424" s="430" t="s">
        <v>1896</v>
      </c>
      <c r="AJ424" s="439">
        <v>6034</v>
      </c>
      <c r="AL424" s="433"/>
      <c r="AU424" s="430" t="s">
        <v>1896</v>
      </c>
      <c r="AV424" s="430" t="s">
        <v>1897</v>
      </c>
      <c r="BF424" s="436"/>
      <c r="BG424" s="435"/>
    </row>
    <row r="425" spans="1:59" ht="15" customHeight="1" x14ac:dyDescent="0.3">
      <c r="A425" s="430" t="s">
        <v>1883</v>
      </c>
      <c r="B425" s="430">
        <v>2019</v>
      </c>
      <c r="C425" s="16" t="s">
        <v>714</v>
      </c>
      <c r="D425" s="430" t="s">
        <v>1884</v>
      </c>
      <c r="E425" s="430" t="s">
        <v>1885</v>
      </c>
      <c r="F425" s="430"/>
      <c r="H425" s="432" t="s">
        <v>1886</v>
      </c>
      <c r="I425" s="432" t="s">
        <v>1887</v>
      </c>
      <c r="J425" s="432" t="s">
        <v>1888</v>
      </c>
      <c r="K425" s="430" t="s">
        <v>1889</v>
      </c>
      <c r="L425" s="430" t="s">
        <v>1889</v>
      </c>
      <c r="M425" s="430">
        <v>3110</v>
      </c>
      <c r="N425" s="430" t="s">
        <v>1890</v>
      </c>
      <c r="O425" s="430" t="s">
        <v>1891</v>
      </c>
      <c r="P425" s="430" t="s">
        <v>1892</v>
      </c>
      <c r="Q425" s="432" t="s">
        <v>1893</v>
      </c>
      <c r="R425" s="432" t="s">
        <v>1894</v>
      </c>
      <c r="T425" s="430" t="s">
        <v>1895</v>
      </c>
      <c r="V425" s="430" t="s">
        <v>1895</v>
      </c>
      <c r="AD425" s="430">
        <v>20180701</v>
      </c>
      <c r="AE425" s="430">
        <v>20190630</v>
      </c>
      <c r="AG425" s="430" t="s">
        <v>1896</v>
      </c>
      <c r="AH425" s="430" t="s">
        <v>1896</v>
      </c>
      <c r="AI425" s="430" t="s">
        <v>1896</v>
      </c>
      <c r="AJ425" s="439">
        <v>6034</v>
      </c>
      <c r="AL425" s="433"/>
      <c r="AU425" s="430" t="s">
        <v>1896</v>
      </c>
      <c r="AV425" s="430" t="s">
        <v>1897</v>
      </c>
      <c r="BF425" s="436"/>
      <c r="BG425" s="435"/>
    </row>
    <row r="426" spans="1:59" ht="15" customHeight="1" x14ac:dyDescent="0.3">
      <c r="A426" s="430" t="s">
        <v>1883</v>
      </c>
      <c r="B426" s="430">
        <v>2019</v>
      </c>
      <c r="C426" s="16" t="s">
        <v>716</v>
      </c>
      <c r="D426" s="430" t="s">
        <v>1884</v>
      </c>
      <c r="E426" s="430" t="s">
        <v>1885</v>
      </c>
      <c r="F426" s="430"/>
      <c r="H426" s="432" t="s">
        <v>1886</v>
      </c>
      <c r="I426" s="432" t="s">
        <v>1887</v>
      </c>
      <c r="J426" s="432" t="s">
        <v>1888</v>
      </c>
      <c r="K426" s="430" t="s">
        <v>1889</v>
      </c>
      <c r="L426" s="430" t="s">
        <v>1889</v>
      </c>
      <c r="M426" s="430">
        <v>3110</v>
      </c>
      <c r="N426" s="430" t="s">
        <v>1890</v>
      </c>
      <c r="O426" s="430" t="s">
        <v>1891</v>
      </c>
      <c r="P426" s="430" t="s">
        <v>1892</v>
      </c>
      <c r="Q426" s="432" t="s">
        <v>1893</v>
      </c>
      <c r="R426" s="432" t="s">
        <v>1894</v>
      </c>
      <c r="T426" s="430" t="s">
        <v>1895</v>
      </c>
      <c r="V426" s="430" t="s">
        <v>1895</v>
      </c>
      <c r="AD426" s="430">
        <v>20180701</v>
      </c>
      <c r="AE426" s="430">
        <v>20190630</v>
      </c>
      <c r="AG426" s="430" t="s">
        <v>1896</v>
      </c>
      <c r="AH426" s="430" t="s">
        <v>1896</v>
      </c>
      <c r="AI426" s="430" t="s">
        <v>1896</v>
      </c>
      <c r="AJ426" s="439">
        <v>6034</v>
      </c>
      <c r="AL426" s="433"/>
      <c r="AU426" s="430" t="s">
        <v>1896</v>
      </c>
      <c r="AV426" s="430" t="s">
        <v>1897</v>
      </c>
      <c r="BF426" s="436"/>
      <c r="BG426" s="435"/>
    </row>
    <row r="427" spans="1:59" ht="15" customHeight="1" x14ac:dyDescent="0.3">
      <c r="A427" s="430" t="s">
        <v>1883</v>
      </c>
      <c r="B427" s="430">
        <v>2019</v>
      </c>
      <c r="C427" s="16" t="s">
        <v>718</v>
      </c>
      <c r="D427" s="430" t="s">
        <v>1884</v>
      </c>
      <c r="E427" s="430" t="s">
        <v>1885</v>
      </c>
      <c r="F427" s="430"/>
      <c r="H427" s="432" t="s">
        <v>1886</v>
      </c>
      <c r="I427" s="432" t="s">
        <v>1887</v>
      </c>
      <c r="J427" s="432" t="s">
        <v>1888</v>
      </c>
      <c r="K427" s="430" t="s">
        <v>1889</v>
      </c>
      <c r="L427" s="430" t="s">
        <v>1889</v>
      </c>
      <c r="M427" s="430">
        <v>3110</v>
      </c>
      <c r="N427" s="430" t="s">
        <v>1890</v>
      </c>
      <c r="O427" s="430" t="s">
        <v>1891</v>
      </c>
      <c r="P427" s="430" t="s">
        <v>1892</v>
      </c>
      <c r="Q427" s="432" t="s">
        <v>1893</v>
      </c>
      <c r="R427" s="432" t="s">
        <v>1894</v>
      </c>
      <c r="T427" s="430" t="s">
        <v>1895</v>
      </c>
      <c r="V427" s="430" t="s">
        <v>1895</v>
      </c>
      <c r="AD427" s="430">
        <v>20180701</v>
      </c>
      <c r="AE427" s="430">
        <v>20190630</v>
      </c>
      <c r="AG427" s="430" t="s">
        <v>1896</v>
      </c>
      <c r="AH427" s="430" t="s">
        <v>1896</v>
      </c>
      <c r="AI427" s="430" t="s">
        <v>1896</v>
      </c>
      <c r="AJ427" s="439">
        <v>6034</v>
      </c>
      <c r="AL427" s="433"/>
      <c r="AU427" s="430" t="s">
        <v>1896</v>
      </c>
      <c r="AV427" s="430" t="s">
        <v>1897</v>
      </c>
      <c r="BF427" s="436"/>
      <c r="BG427" s="435"/>
    </row>
    <row r="428" spans="1:59" ht="15" customHeight="1" x14ac:dyDescent="0.3">
      <c r="A428" s="430" t="s">
        <v>1883</v>
      </c>
      <c r="B428" s="430">
        <v>2019</v>
      </c>
      <c r="C428" s="16" t="s">
        <v>720</v>
      </c>
      <c r="D428" s="430" t="s">
        <v>1884</v>
      </c>
      <c r="E428" s="430" t="s">
        <v>1885</v>
      </c>
      <c r="F428" s="430"/>
      <c r="H428" s="432" t="s">
        <v>1886</v>
      </c>
      <c r="I428" s="432" t="s">
        <v>1887</v>
      </c>
      <c r="J428" s="432" t="s">
        <v>1888</v>
      </c>
      <c r="K428" s="430" t="s">
        <v>1889</v>
      </c>
      <c r="L428" s="430" t="s">
        <v>1889</v>
      </c>
      <c r="M428" s="430">
        <v>3110</v>
      </c>
      <c r="N428" s="430" t="s">
        <v>1890</v>
      </c>
      <c r="O428" s="430" t="s">
        <v>1891</v>
      </c>
      <c r="P428" s="430" t="s">
        <v>1892</v>
      </c>
      <c r="Q428" s="432" t="s">
        <v>1893</v>
      </c>
      <c r="R428" s="432" t="s">
        <v>1894</v>
      </c>
      <c r="T428" s="430" t="s">
        <v>1895</v>
      </c>
      <c r="V428" s="430" t="s">
        <v>1895</v>
      </c>
      <c r="AD428" s="430">
        <v>20180701</v>
      </c>
      <c r="AE428" s="430">
        <v>20190630</v>
      </c>
      <c r="AG428" s="430" t="s">
        <v>1896</v>
      </c>
      <c r="AH428" s="430" t="s">
        <v>1896</v>
      </c>
      <c r="AI428" s="430" t="s">
        <v>1896</v>
      </c>
      <c r="AJ428" s="439">
        <v>6034</v>
      </c>
      <c r="AL428" s="433"/>
      <c r="AU428" s="430" t="s">
        <v>1896</v>
      </c>
      <c r="AV428" s="430" t="s">
        <v>1897</v>
      </c>
      <c r="BF428" s="436"/>
      <c r="BG428" s="435"/>
    </row>
    <row r="429" spans="1:59" ht="15" customHeight="1" x14ac:dyDescent="0.3">
      <c r="A429" s="430" t="s">
        <v>1883</v>
      </c>
      <c r="B429" s="430">
        <v>2019</v>
      </c>
      <c r="C429" s="16" t="s">
        <v>722</v>
      </c>
      <c r="D429" s="430" t="s">
        <v>1884</v>
      </c>
      <c r="E429" s="430" t="s">
        <v>1885</v>
      </c>
      <c r="F429" s="430"/>
      <c r="H429" s="432" t="s">
        <v>1886</v>
      </c>
      <c r="I429" s="432" t="s">
        <v>1887</v>
      </c>
      <c r="J429" s="432" t="s">
        <v>1888</v>
      </c>
      <c r="K429" s="430" t="s">
        <v>1889</v>
      </c>
      <c r="L429" s="430" t="s">
        <v>1889</v>
      </c>
      <c r="M429" s="430">
        <v>3110</v>
      </c>
      <c r="N429" s="430" t="s">
        <v>1890</v>
      </c>
      <c r="O429" s="430" t="s">
        <v>1891</v>
      </c>
      <c r="P429" s="430" t="s">
        <v>1892</v>
      </c>
      <c r="Q429" s="432" t="s">
        <v>1893</v>
      </c>
      <c r="R429" s="432" t="s">
        <v>1894</v>
      </c>
      <c r="T429" s="430" t="s">
        <v>1895</v>
      </c>
      <c r="V429" s="430" t="s">
        <v>1895</v>
      </c>
      <c r="AD429" s="430">
        <v>20180701</v>
      </c>
      <c r="AE429" s="430">
        <v>20190630</v>
      </c>
      <c r="AG429" s="430" t="s">
        <v>1896</v>
      </c>
      <c r="AH429" s="430" t="s">
        <v>1896</v>
      </c>
      <c r="AI429" s="430" t="s">
        <v>1896</v>
      </c>
      <c r="AJ429" s="439">
        <v>6034</v>
      </c>
      <c r="AL429" s="433"/>
      <c r="AU429" s="430" t="s">
        <v>1896</v>
      </c>
      <c r="AV429" s="430" t="s">
        <v>1897</v>
      </c>
      <c r="BG429" s="435"/>
    </row>
    <row r="430" spans="1:59" ht="15" customHeight="1" x14ac:dyDescent="0.3">
      <c r="A430" s="430" t="s">
        <v>1883</v>
      </c>
      <c r="B430" s="430">
        <v>2019</v>
      </c>
      <c r="C430" s="16" t="s">
        <v>723</v>
      </c>
      <c r="D430" s="430" t="s">
        <v>1884</v>
      </c>
      <c r="E430" s="430" t="s">
        <v>1885</v>
      </c>
      <c r="F430" s="430"/>
      <c r="H430" s="432" t="s">
        <v>1886</v>
      </c>
      <c r="I430" s="432" t="s">
        <v>1887</v>
      </c>
      <c r="J430" s="432" t="s">
        <v>1888</v>
      </c>
      <c r="K430" s="430" t="s">
        <v>1889</v>
      </c>
      <c r="L430" s="430" t="s">
        <v>1889</v>
      </c>
      <c r="M430" s="430">
        <v>3110</v>
      </c>
      <c r="N430" s="430" t="s">
        <v>1890</v>
      </c>
      <c r="O430" s="430" t="s">
        <v>1891</v>
      </c>
      <c r="P430" s="430" t="s">
        <v>1892</v>
      </c>
      <c r="Q430" s="432" t="s">
        <v>1893</v>
      </c>
      <c r="R430" s="432" t="s">
        <v>1894</v>
      </c>
      <c r="T430" s="430" t="s">
        <v>1895</v>
      </c>
      <c r="V430" s="430" t="s">
        <v>1895</v>
      </c>
      <c r="AD430" s="430">
        <v>20180701</v>
      </c>
      <c r="AE430" s="430">
        <v>20190630</v>
      </c>
      <c r="AG430" s="430" t="s">
        <v>1896</v>
      </c>
      <c r="AH430" s="430" t="s">
        <v>1896</v>
      </c>
      <c r="AI430" s="430" t="s">
        <v>1896</v>
      </c>
      <c r="AJ430" s="439">
        <v>6034</v>
      </c>
      <c r="AL430" s="433"/>
      <c r="AU430" s="430" t="s">
        <v>1896</v>
      </c>
      <c r="AV430" s="430" t="s">
        <v>1897</v>
      </c>
      <c r="BG430" s="435"/>
    </row>
    <row r="431" spans="1:59" ht="15" customHeight="1" x14ac:dyDescent="0.3">
      <c r="A431" s="430" t="s">
        <v>1883</v>
      </c>
      <c r="B431" s="430">
        <v>2019</v>
      </c>
      <c r="C431" s="16" t="s">
        <v>724</v>
      </c>
      <c r="D431" s="430" t="s">
        <v>1884</v>
      </c>
      <c r="E431" s="430" t="s">
        <v>1885</v>
      </c>
      <c r="F431" s="430"/>
      <c r="H431" s="432" t="s">
        <v>1886</v>
      </c>
      <c r="I431" s="432" t="s">
        <v>1887</v>
      </c>
      <c r="J431" s="432" t="s">
        <v>1888</v>
      </c>
      <c r="K431" s="430" t="s">
        <v>1889</v>
      </c>
      <c r="L431" s="430" t="s">
        <v>1889</v>
      </c>
      <c r="M431" s="430">
        <v>3110</v>
      </c>
      <c r="N431" s="430" t="s">
        <v>1890</v>
      </c>
      <c r="O431" s="430" t="s">
        <v>1891</v>
      </c>
      <c r="P431" s="430" t="s">
        <v>1892</v>
      </c>
      <c r="Q431" s="432" t="s">
        <v>1893</v>
      </c>
      <c r="R431" s="432" t="s">
        <v>1894</v>
      </c>
      <c r="T431" s="430" t="s">
        <v>1895</v>
      </c>
      <c r="V431" s="430" t="s">
        <v>1895</v>
      </c>
      <c r="AD431" s="430">
        <v>20180701</v>
      </c>
      <c r="AE431" s="430">
        <v>20190630</v>
      </c>
      <c r="AG431" s="430" t="s">
        <v>1896</v>
      </c>
      <c r="AH431" s="430" t="s">
        <v>1896</v>
      </c>
      <c r="AI431" s="430" t="s">
        <v>1896</v>
      </c>
      <c r="AJ431" s="439">
        <v>6034</v>
      </c>
      <c r="AL431" s="433"/>
      <c r="AU431" s="430" t="s">
        <v>1896</v>
      </c>
      <c r="AV431" s="430" t="s">
        <v>1897</v>
      </c>
      <c r="BG431" s="435"/>
    </row>
    <row r="432" spans="1:59" ht="15" customHeight="1" x14ac:dyDescent="0.3">
      <c r="A432" s="430" t="s">
        <v>1883</v>
      </c>
      <c r="B432" s="430">
        <v>2019</v>
      </c>
      <c r="C432" s="16" t="s">
        <v>725</v>
      </c>
      <c r="D432" s="430" t="s">
        <v>1884</v>
      </c>
      <c r="E432" s="430" t="s">
        <v>1885</v>
      </c>
      <c r="F432" s="430"/>
      <c r="H432" s="432" t="s">
        <v>1886</v>
      </c>
      <c r="I432" s="432" t="s">
        <v>1887</v>
      </c>
      <c r="J432" s="432" t="s">
        <v>1888</v>
      </c>
      <c r="K432" s="430" t="s">
        <v>1889</v>
      </c>
      <c r="L432" s="430" t="s">
        <v>1889</v>
      </c>
      <c r="M432" s="430">
        <v>3110</v>
      </c>
      <c r="N432" s="430" t="s">
        <v>1890</v>
      </c>
      <c r="O432" s="430" t="s">
        <v>1891</v>
      </c>
      <c r="P432" s="430" t="s">
        <v>1892</v>
      </c>
      <c r="Q432" s="432" t="s">
        <v>1893</v>
      </c>
      <c r="R432" s="432" t="s">
        <v>1894</v>
      </c>
      <c r="T432" s="430" t="s">
        <v>1895</v>
      </c>
      <c r="V432" s="430" t="s">
        <v>1895</v>
      </c>
      <c r="AD432" s="430">
        <v>20180701</v>
      </c>
      <c r="AE432" s="430">
        <v>20190630</v>
      </c>
      <c r="AG432" s="430" t="s">
        <v>1896</v>
      </c>
      <c r="AH432" s="430" t="s">
        <v>1896</v>
      </c>
      <c r="AI432" s="430" t="s">
        <v>1896</v>
      </c>
      <c r="AJ432" s="439">
        <v>6034</v>
      </c>
      <c r="AL432" s="433"/>
      <c r="AU432" s="430" t="s">
        <v>1896</v>
      </c>
      <c r="AV432" s="430" t="s">
        <v>1897</v>
      </c>
      <c r="BG432" s="435"/>
    </row>
    <row r="433" spans="1:59" ht="15" customHeight="1" x14ac:dyDescent="0.3">
      <c r="A433" s="430" t="s">
        <v>1883</v>
      </c>
      <c r="B433" s="430">
        <v>2019</v>
      </c>
      <c r="C433" s="16" t="s">
        <v>726</v>
      </c>
      <c r="D433" s="430" t="s">
        <v>1884</v>
      </c>
      <c r="E433" s="430" t="s">
        <v>1885</v>
      </c>
      <c r="F433" s="430"/>
      <c r="H433" s="432" t="s">
        <v>1886</v>
      </c>
      <c r="I433" s="432" t="s">
        <v>1887</v>
      </c>
      <c r="J433" s="432" t="s">
        <v>1888</v>
      </c>
      <c r="K433" s="430" t="s">
        <v>1889</v>
      </c>
      <c r="L433" s="430" t="s">
        <v>1889</v>
      </c>
      <c r="M433" s="430">
        <v>3110</v>
      </c>
      <c r="N433" s="430" t="s">
        <v>1890</v>
      </c>
      <c r="O433" s="430" t="s">
        <v>1891</v>
      </c>
      <c r="P433" s="430" t="s">
        <v>1892</v>
      </c>
      <c r="Q433" s="432" t="s">
        <v>1893</v>
      </c>
      <c r="R433" s="432" t="s">
        <v>1894</v>
      </c>
      <c r="T433" s="430" t="s">
        <v>1895</v>
      </c>
      <c r="V433" s="430" t="s">
        <v>1895</v>
      </c>
      <c r="AD433" s="430">
        <v>20180701</v>
      </c>
      <c r="AE433" s="430">
        <v>20190630</v>
      </c>
      <c r="AG433" s="430" t="s">
        <v>1896</v>
      </c>
      <c r="AH433" s="430" t="s">
        <v>1896</v>
      </c>
      <c r="AI433" s="430" t="s">
        <v>1896</v>
      </c>
      <c r="AJ433" s="439">
        <v>6034</v>
      </c>
      <c r="AL433" s="433"/>
      <c r="AU433" s="430" t="s">
        <v>1896</v>
      </c>
      <c r="AV433" s="430" t="s">
        <v>1897</v>
      </c>
      <c r="BG433" s="435"/>
    </row>
    <row r="434" spans="1:59" ht="15" customHeight="1" x14ac:dyDescent="0.3">
      <c r="A434" s="430" t="s">
        <v>1883</v>
      </c>
      <c r="B434" s="430">
        <v>2019</v>
      </c>
      <c r="C434" s="16" t="s">
        <v>727</v>
      </c>
      <c r="D434" s="430" t="s">
        <v>1884</v>
      </c>
      <c r="E434" s="430" t="s">
        <v>1885</v>
      </c>
      <c r="F434" s="430"/>
      <c r="H434" s="432" t="s">
        <v>1886</v>
      </c>
      <c r="I434" s="432" t="s">
        <v>1887</v>
      </c>
      <c r="J434" s="432" t="s">
        <v>1888</v>
      </c>
      <c r="K434" s="430" t="s">
        <v>1889</v>
      </c>
      <c r="L434" s="430" t="s">
        <v>1889</v>
      </c>
      <c r="M434" s="430">
        <v>3110</v>
      </c>
      <c r="N434" s="430" t="s">
        <v>1890</v>
      </c>
      <c r="O434" s="430" t="s">
        <v>1891</v>
      </c>
      <c r="P434" s="430" t="s">
        <v>1892</v>
      </c>
      <c r="Q434" s="432" t="s">
        <v>1893</v>
      </c>
      <c r="R434" s="432" t="s">
        <v>1894</v>
      </c>
      <c r="T434" s="430" t="s">
        <v>1895</v>
      </c>
      <c r="V434" s="430" t="s">
        <v>1895</v>
      </c>
      <c r="AD434" s="430">
        <v>20180701</v>
      </c>
      <c r="AE434" s="430">
        <v>20190630</v>
      </c>
      <c r="AG434" s="430" t="s">
        <v>1896</v>
      </c>
      <c r="AH434" s="430" t="s">
        <v>1896</v>
      </c>
      <c r="AI434" s="430" t="s">
        <v>1896</v>
      </c>
      <c r="AJ434" s="439">
        <v>6034</v>
      </c>
      <c r="AL434" s="433"/>
      <c r="AU434" s="430" t="s">
        <v>1896</v>
      </c>
      <c r="AV434" s="430" t="s">
        <v>1897</v>
      </c>
      <c r="BG434" s="435"/>
    </row>
    <row r="435" spans="1:59" ht="15" customHeight="1" x14ac:dyDescent="0.3">
      <c r="A435" s="430" t="s">
        <v>1883</v>
      </c>
      <c r="B435" s="430">
        <v>2019</v>
      </c>
      <c r="C435" s="16" t="s">
        <v>729</v>
      </c>
      <c r="D435" s="430" t="s">
        <v>1884</v>
      </c>
      <c r="E435" s="430" t="s">
        <v>1885</v>
      </c>
      <c r="F435" s="430"/>
      <c r="H435" s="432" t="s">
        <v>1886</v>
      </c>
      <c r="I435" s="432" t="s">
        <v>1887</v>
      </c>
      <c r="J435" s="432" t="s">
        <v>1888</v>
      </c>
      <c r="K435" s="430" t="s">
        <v>1889</v>
      </c>
      <c r="L435" s="430" t="s">
        <v>1889</v>
      </c>
      <c r="M435" s="430">
        <v>3110</v>
      </c>
      <c r="N435" s="430" t="s">
        <v>1890</v>
      </c>
      <c r="O435" s="430" t="s">
        <v>1891</v>
      </c>
      <c r="P435" s="430" t="s">
        <v>1892</v>
      </c>
      <c r="Q435" s="432" t="s">
        <v>1893</v>
      </c>
      <c r="R435" s="432" t="s">
        <v>1894</v>
      </c>
      <c r="T435" s="430" t="s">
        <v>1895</v>
      </c>
      <c r="V435" s="430" t="s">
        <v>1895</v>
      </c>
      <c r="AD435" s="430">
        <v>20180701</v>
      </c>
      <c r="AE435" s="430">
        <v>20190630</v>
      </c>
      <c r="AG435" s="430" t="s">
        <v>1896</v>
      </c>
      <c r="AH435" s="430" t="s">
        <v>1896</v>
      </c>
      <c r="AI435" s="430" t="s">
        <v>1896</v>
      </c>
      <c r="AJ435" s="439">
        <v>6034</v>
      </c>
      <c r="AL435" s="433"/>
      <c r="AU435" s="430" t="s">
        <v>1896</v>
      </c>
      <c r="AV435" s="430" t="s">
        <v>1897</v>
      </c>
      <c r="BG435" s="435"/>
    </row>
    <row r="436" spans="1:59" ht="15" customHeight="1" x14ac:dyDescent="0.3">
      <c r="A436" s="430" t="s">
        <v>1883</v>
      </c>
      <c r="B436" s="430">
        <v>2019</v>
      </c>
      <c r="C436" s="16" t="s">
        <v>730</v>
      </c>
      <c r="D436" s="430" t="s">
        <v>1884</v>
      </c>
      <c r="E436" s="430" t="s">
        <v>1885</v>
      </c>
      <c r="F436" s="430"/>
      <c r="H436" s="432" t="s">
        <v>1886</v>
      </c>
      <c r="I436" s="432" t="s">
        <v>1887</v>
      </c>
      <c r="J436" s="432" t="s">
        <v>1888</v>
      </c>
      <c r="K436" s="430" t="s">
        <v>1889</v>
      </c>
      <c r="L436" s="430" t="s">
        <v>1889</v>
      </c>
      <c r="M436" s="430">
        <v>3110</v>
      </c>
      <c r="N436" s="430" t="s">
        <v>1890</v>
      </c>
      <c r="O436" s="430" t="s">
        <v>1891</v>
      </c>
      <c r="P436" s="430" t="s">
        <v>1892</v>
      </c>
      <c r="Q436" s="432" t="s">
        <v>1893</v>
      </c>
      <c r="R436" s="432" t="s">
        <v>1894</v>
      </c>
      <c r="T436" s="430" t="s">
        <v>1895</v>
      </c>
      <c r="V436" s="430" t="s">
        <v>1895</v>
      </c>
      <c r="AD436" s="430">
        <v>20180701</v>
      </c>
      <c r="AE436" s="430">
        <v>20190630</v>
      </c>
      <c r="AG436" s="430" t="s">
        <v>1896</v>
      </c>
      <c r="AH436" s="430" t="s">
        <v>1896</v>
      </c>
      <c r="AI436" s="430" t="s">
        <v>1896</v>
      </c>
      <c r="AJ436" s="439">
        <v>6034</v>
      </c>
      <c r="AL436" s="433"/>
      <c r="AU436" s="430" t="s">
        <v>1896</v>
      </c>
      <c r="AV436" s="430" t="s">
        <v>1897</v>
      </c>
      <c r="BG436" s="435"/>
    </row>
    <row r="437" spans="1:59" ht="15" customHeight="1" x14ac:dyDescent="0.3">
      <c r="A437" s="430" t="s">
        <v>1883</v>
      </c>
      <c r="B437" s="430">
        <v>2019</v>
      </c>
      <c r="C437" s="16" t="s">
        <v>731</v>
      </c>
      <c r="D437" s="430" t="s">
        <v>1884</v>
      </c>
      <c r="E437" s="430" t="s">
        <v>1885</v>
      </c>
      <c r="F437" s="430"/>
      <c r="H437" s="432" t="s">
        <v>1886</v>
      </c>
      <c r="I437" s="432" t="s">
        <v>1887</v>
      </c>
      <c r="J437" s="432" t="s">
        <v>1888</v>
      </c>
      <c r="K437" s="430" t="s">
        <v>1889</v>
      </c>
      <c r="L437" s="430" t="s">
        <v>1889</v>
      </c>
      <c r="M437" s="430">
        <v>3110</v>
      </c>
      <c r="N437" s="430" t="s">
        <v>1890</v>
      </c>
      <c r="O437" s="430" t="s">
        <v>1891</v>
      </c>
      <c r="P437" s="430" t="s">
        <v>1892</v>
      </c>
      <c r="Q437" s="432" t="s">
        <v>1893</v>
      </c>
      <c r="R437" s="432" t="s">
        <v>1894</v>
      </c>
      <c r="T437" s="430" t="s">
        <v>1895</v>
      </c>
      <c r="V437" s="430" t="s">
        <v>1895</v>
      </c>
      <c r="AD437" s="430">
        <v>20180701</v>
      </c>
      <c r="AE437" s="430">
        <v>20190630</v>
      </c>
      <c r="AG437" s="430" t="s">
        <v>1896</v>
      </c>
      <c r="AH437" s="430" t="s">
        <v>1896</v>
      </c>
      <c r="AI437" s="430" t="s">
        <v>1896</v>
      </c>
      <c r="AJ437" s="439">
        <v>6034</v>
      </c>
      <c r="AL437" s="433"/>
      <c r="AU437" s="430" t="s">
        <v>1896</v>
      </c>
      <c r="AV437" s="430" t="s">
        <v>1897</v>
      </c>
      <c r="BG437" s="435"/>
    </row>
    <row r="438" spans="1:59" ht="15" customHeight="1" x14ac:dyDescent="0.3">
      <c r="A438" s="430" t="s">
        <v>1883</v>
      </c>
      <c r="B438" s="430">
        <v>2019</v>
      </c>
      <c r="C438" s="16" t="s">
        <v>732</v>
      </c>
      <c r="D438" s="430" t="s">
        <v>1884</v>
      </c>
      <c r="E438" s="430" t="s">
        <v>1885</v>
      </c>
      <c r="F438" s="430"/>
      <c r="H438" s="432" t="s">
        <v>1886</v>
      </c>
      <c r="I438" s="432" t="s">
        <v>1887</v>
      </c>
      <c r="J438" s="432" t="s">
        <v>1888</v>
      </c>
      <c r="K438" s="430" t="s">
        <v>1889</v>
      </c>
      <c r="L438" s="430" t="s">
        <v>1889</v>
      </c>
      <c r="M438" s="430">
        <v>3110</v>
      </c>
      <c r="N438" s="430" t="s">
        <v>1890</v>
      </c>
      <c r="O438" s="430" t="s">
        <v>1891</v>
      </c>
      <c r="P438" s="430" t="s">
        <v>1892</v>
      </c>
      <c r="Q438" s="432" t="s">
        <v>1893</v>
      </c>
      <c r="R438" s="432" t="s">
        <v>1894</v>
      </c>
      <c r="T438" s="430" t="s">
        <v>1895</v>
      </c>
      <c r="V438" s="430" t="s">
        <v>1895</v>
      </c>
      <c r="AD438" s="430">
        <v>20180701</v>
      </c>
      <c r="AE438" s="430">
        <v>20190630</v>
      </c>
      <c r="AG438" s="430" t="s">
        <v>1896</v>
      </c>
      <c r="AH438" s="430" t="s">
        <v>1896</v>
      </c>
      <c r="AI438" s="430" t="s">
        <v>1896</v>
      </c>
      <c r="AJ438" s="439">
        <v>6034</v>
      </c>
      <c r="AL438" s="433"/>
      <c r="AU438" s="430" t="s">
        <v>1896</v>
      </c>
      <c r="AV438" s="430" t="s">
        <v>1897</v>
      </c>
      <c r="BG438" s="435"/>
    </row>
    <row r="439" spans="1:59" ht="15" customHeight="1" x14ac:dyDescent="0.3">
      <c r="A439" s="430" t="s">
        <v>1883</v>
      </c>
      <c r="B439" s="430">
        <v>2019</v>
      </c>
      <c r="C439" s="16" t="s">
        <v>734</v>
      </c>
      <c r="D439" s="430" t="s">
        <v>1884</v>
      </c>
      <c r="E439" s="430" t="s">
        <v>1885</v>
      </c>
      <c r="F439" s="430"/>
      <c r="H439" s="432" t="s">
        <v>1886</v>
      </c>
      <c r="I439" s="432" t="s">
        <v>1887</v>
      </c>
      <c r="J439" s="432" t="s">
        <v>1888</v>
      </c>
      <c r="K439" s="430" t="s">
        <v>1889</v>
      </c>
      <c r="L439" s="430" t="s">
        <v>1889</v>
      </c>
      <c r="M439" s="430">
        <v>3110</v>
      </c>
      <c r="N439" s="430" t="s">
        <v>1890</v>
      </c>
      <c r="O439" s="430" t="s">
        <v>1891</v>
      </c>
      <c r="P439" s="430" t="s">
        <v>1892</v>
      </c>
      <c r="Q439" s="432" t="s">
        <v>1893</v>
      </c>
      <c r="R439" s="432" t="s">
        <v>1894</v>
      </c>
      <c r="T439" s="430" t="s">
        <v>1895</v>
      </c>
      <c r="V439" s="430" t="s">
        <v>1895</v>
      </c>
      <c r="AD439" s="430">
        <v>20180701</v>
      </c>
      <c r="AE439" s="430">
        <v>20190630</v>
      </c>
      <c r="AG439" s="430" t="s">
        <v>1896</v>
      </c>
      <c r="AH439" s="430" t="s">
        <v>1896</v>
      </c>
      <c r="AI439" s="430" t="s">
        <v>1896</v>
      </c>
      <c r="AJ439" s="439">
        <v>6034</v>
      </c>
      <c r="AL439" s="433"/>
      <c r="AU439" s="430" t="s">
        <v>1896</v>
      </c>
      <c r="AV439" s="430" t="s">
        <v>1897</v>
      </c>
      <c r="BG439" s="435"/>
    </row>
    <row r="440" spans="1:59" ht="15" customHeight="1" x14ac:dyDescent="0.3">
      <c r="A440" s="430" t="s">
        <v>1883</v>
      </c>
      <c r="B440" s="430">
        <v>2019</v>
      </c>
      <c r="C440" s="16" t="s">
        <v>735</v>
      </c>
      <c r="D440" s="430" t="s">
        <v>1884</v>
      </c>
      <c r="E440" s="430" t="s">
        <v>1885</v>
      </c>
      <c r="F440" s="430"/>
      <c r="H440" s="432" t="s">
        <v>1886</v>
      </c>
      <c r="I440" s="432" t="s">
        <v>1887</v>
      </c>
      <c r="J440" s="432" t="s">
        <v>1888</v>
      </c>
      <c r="K440" s="430" t="s">
        <v>1889</v>
      </c>
      <c r="L440" s="430" t="s">
        <v>1889</v>
      </c>
      <c r="M440" s="430">
        <v>3110</v>
      </c>
      <c r="N440" s="430" t="s">
        <v>1890</v>
      </c>
      <c r="O440" s="430" t="s">
        <v>1891</v>
      </c>
      <c r="P440" s="430" t="s">
        <v>1892</v>
      </c>
      <c r="Q440" s="432" t="s">
        <v>1893</v>
      </c>
      <c r="R440" s="432" t="s">
        <v>1894</v>
      </c>
      <c r="T440" s="430" t="s">
        <v>1895</v>
      </c>
      <c r="V440" s="430" t="s">
        <v>1895</v>
      </c>
      <c r="AD440" s="430">
        <v>20180701</v>
      </c>
      <c r="AE440" s="430">
        <v>20190630</v>
      </c>
      <c r="AG440" s="430" t="s">
        <v>1896</v>
      </c>
      <c r="AH440" s="430" t="s">
        <v>1896</v>
      </c>
      <c r="AI440" s="430" t="s">
        <v>1896</v>
      </c>
      <c r="AJ440" s="439">
        <v>6034</v>
      </c>
      <c r="AL440" s="433"/>
      <c r="AU440" s="430" t="s">
        <v>1896</v>
      </c>
      <c r="AV440" s="430" t="s">
        <v>1897</v>
      </c>
      <c r="BG440" s="435"/>
    </row>
    <row r="441" spans="1:59" ht="15" customHeight="1" x14ac:dyDescent="0.3">
      <c r="A441" s="430" t="s">
        <v>1883</v>
      </c>
      <c r="B441" s="430">
        <v>2019</v>
      </c>
      <c r="C441" s="16" t="s">
        <v>737</v>
      </c>
      <c r="D441" s="430" t="s">
        <v>1884</v>
      </c>
      <c r="E441" s="430" t="s">
        <v>1885</v>
      </c>
      <c r="F441" s="430"/>
      <c r="H441" s="432" t="s">
        <v>1886</v>
      </c>
      <c r="I441" s="432" t="s">
        <v>1887</v>
      </c>
      <c r="J441" s="432" t="s">
        <v>1888</v>
      </c>
      <c r="K441" s="430" t="s">
        <v>1889</v>
      </c>
      <c r="L441" s="430" t="s">
        <v>1889</v>
      </c>
      <c r="M441" s="430">
        <v>3110</v>
      </c>
      <c r="N441" s="430" t="s">
        <v>1890</v>
      </c>
      <c r="O441" s="430" t="s">
        <v>1891</v>
      </c>
      <c r="P441" s="430" t="s">
        <v>1892</v>
      </c>
      <c r="Q441" s="432" t="s">
        <v>1893</v>
      </c>
      <c r="R441" s="432" t="s">
        <v>1894</v>
      </c>
      <c r="T441" s="430" t="s">
        <v>1895</v>
      </c>
      <c r="V441" s="430" t="s">
        <v>1895</v>
      </c>
      <c r="AD441" s="430">
        <v>20180701</v>
      </c>
      <c r="AE441" s="430">
        <v>20190630</v>
      </c>
      <c r="AG441" s="430" t="s">
        <v>1896</v>
      </c>
      <c r="AH441" s="430" t="s">
        <v>1896</v>
      </c>
      <c r="AI441" s="430" t="s">
        <v>1896</v>
      </c>
      <c r="AJ441" s="439">
        <v>6034</v>
      </c>
      <c r="AL441" s="433"/>
      <c r="AU441" s="430" t="s">
        <v>1896</v>
      </c>
      <c r="AV441" s="430" t="s">
        <v>1897</v>
      </c>
      <c r="BG441" s="435"/>
    </row>
    <row r="442" spans="1:59" ht="15" customHeight="1" x14ac:dyDescent="0.3">
      <c r="A442" s="430" t="s">
        <v>1883</v>
      </c>
      <c r="B442" s="430">
        <v>2019</v>
      </c>
      <c r="C442" s="16" t="s">
        <v>738</v>
      </c>
      <c r="D442" s="430" t="s">
        <v>1884</v>
      </c>
      <c r="E442" s="430" t="s">
        <v>1885</v>
      </c>
      <c r="F442" s="430"/>
      <c r="H442" s="432" t="s">
        <v>1886</v>
      </c>
      <c r="I442" s="432" t="s">
        <v>1887</v>
      </c>
      <c r="J442" s="432" t="s">
        <v>1888</v>
      </c>
      <c r="K442" s="430" t="s">
        <v>1889</v>
      </c>
      <c r="L442" s="430" t="s">
        <v>1889</v>
      </c>
      <c r="M442" s="430">
        <v>3110</v>
      </c>
      <c r="N442" s="430" t="s">
        <v>1890</v>
      </c>
      <c r="O442" s="430" t="s">
        <v>1891</v>
      </c>
      <c r="P442" s="430" t="s">
        <v>1892</v>
      </c>
      <c r="Q442" s="432" t="s">
        <v>1893</v>
      </c>
      <c r="R442" s="432" t="s">
        <v>1894</v>
      </c>
      <c r="T442" s="430" t="s">
        <v>1895</v>
      </c>
      <c r="V442" s="430" t="s">
        <v>1895</v>
      </c>
      <c r="AD442" s="430">
        <v>20180701</v>
      </c>
      <c r="AE442" s="430">
        <v>20190630</v>
      </c>
      <c r="AG442" s="430" t="s">
        <v>1896</v>
      </c>
      <c r="AH442" s="430" t="s">
        <v>1896</v>
      </c>
      <c r="AI442" s="430" t="s">
        <v>1896</v>
      </c>
      <c r="AJ442" s="439">
        <v>6034</v>
      </c>
      <c r="AL442" s="433"/>
      <c r="AU442" s="430" t="s">
        <v>1896</v>
      </c>
      <c r="AV442" s="430" t="s">
        <v>1897</v>
      </c>
      <c r="BG442" s="435"/>
    </row>
    <row r="443" spans="1:59" ht="15" customHeight="1" x14ac:dyDescent="0.3">
      <c r="A443" s="430" t="s">
        <v>1883</v>
      </c>
      <c r="B443" s="430">
        <v>2019</v>
      </c>
      <c r="C443" s="16" t="s">
        <v>740</v>
      </c>
      <c r="D443" s="430" t="s">
        <v>1884</v>
      </c>
      <c r="E443" s="430" t="s">
        <v>1885</v>
      </c>
      <c r="F443" s="430"/>
      <c r="H443" s="432" t="s">
        <v>1886</v>
      </c>
      <c r="I443" s="432" t="s">
        <v>1887</v>
      </c>
      <c r="J443" s="432" t="s">
        <v>1888</v>
      </c>
      <c r="K443" s="430" t="s">
        <v>1889</v>
      </c>
      <c r="L443" s="430" t="s">
        <v>1889</v>
      </c>
      <c r="M443" s="430">
        <v>3110</v>
      </c>
      <c r="N443" s="430" t="s">
        <v>1890</v>
      </c>
      <c r="O443" s="430" t="s">
        <v>1891</v>
      </c>
      <c r="P443" s="430" t="s">
        <v>1892</v>
      </c>
      <c r="Q443" s="432" t="s">
        <v>1893</v>
      </c>
      <c r="R443" s="432" t="s">
        <v>1894</v>
      </c>
      <c r="T443" s="430" t="s">
        <v>1895</v>
      </c>
      <c r="V443" s="430" t="s">
        <v>1895</v>
      </c>
      <c r="AD443" s="430">
        <v>20180701</v>
      </c>
      <c r="AE443" s="430">
        <v>20190630</v>
      </c>
      <c r="AG443" s="430" t="s">
        <v>1896</v>
      </c>
      <c r="AH443" s="430" t="s">
        <v>1896</v>
      </c>
      <c r="AI443" s="430" t="s">
        <v>1896</v>
      </c>
      <c r="AJ443" s="439">
        <v>6034</v>
      </c>
      <c r="AL443" s="433"/>
      <c r="AU443" s="430" t="s">
        <v>1896</v>
      </c>
      <c r="AV443" s="430" t="s">
        <v>1897</v>
      </c>
      <c r="BG443" s="435"/>
    </row>
    <row r="444" spans="1:59" ht="15" customHeight="1" x14ac:dyDescent="0.3">
      <c r="A444" s="430" t="s">
        <v>1883</v>
      </c>
      <c r="B444" s="430">
        <v>2019</v>
      </c>
      <c r="C444" s="16" t="s">
        <v>742</v>
      </c>
      <c r="D444" s="430" t="s">
        <v>1884</v>
      </c>
      <c r="E444" s="430" t="s">
        <v>1885</v>
      </c>
      <c r="F444" s="430"/>
      <c r="H444" s="432" t="s">
        <v>1886</v>
      </c>
      <c r="I444" s="432" t="s">
        <v>1887</v>
      </c>
      <c r="J444" s="432" t="s">
        <v>1888</v>
      </c>
      <c r="K444" s="430" t="s">
        <v>1889</v>
      </c>
      <c r="L444" s="430" t="s">
        <v>1889</v>
      </c>
      <c r="M444" s="430">
        <v>3110</v>
      </c>
      <c r="N444" s="430" t="s">
        <v>1890</v>
      </c>
      <c r="O444" s="430" t="s">
        <v>1891</v>
      </c>
      <c r="P444" s="430" t="s">
        <v>1892</v>
      </c>
      <c r="Q444" s="432" t="s">
        <v>1893</v>
      </c>
      <c r="R444" s="432" t="s">
        <v>1894</v>
      </c>
      <c r="T444" s="430" t="s">
        <v>1895</v>
      </c>
      <c r="V444" s="430" t="s">
        <v>1895</v>
      </c>
      <c r="AD444" s="430">
        <v>20180701</v>
      </c>
      <c r="AE444" s="430">
        <v>20190630</v>
      </c>
      <c r="AG444" s="430" t="s">
        <v>1896</v>
      </c>
      <c r="AH444" s="430" t="s">
        <v>1896</v>
      </c>
      <c r="AI444" s="430" t="s">
        <v>1896</v>
      </c>
      <c r="AJ444" s="439">
        <v>6034</v>
      </c>
      <c r="AL444" s="433"/>
      <c r="AU444" s="430" t="s">
        <v>1896</v>
      </c>
      <c r="AV444" s="430" t="s">
        <v>1897</v>
      </c>
      <c r="BG444" s="435"/>
    </row>
    <row r="445" spans="1:59" ht="15" customHeight="1" x14ac:dyDescent="0.3">
      <c r="A445" s="430" t="s">
        <v>1883</v>
      </c>
      <c r="B445" s="430">
        <v>2019</v>
      </c>
      <c r="C445" s="16" t="s">
        <v>743</v>
      </c>
      <c r="D445" s="430" t="s">
        <v>1884</v>
      </c>
      <c r="E445" s="430" t="s">
        <v>1885</v>
      </c>
      <c r="F445" s="430"/>
      <c r="H445" s="432" t="s">
        <v>1886</v>
      </c>
      <c r="I445" s="432" t="s">
        <v>1887</v>
      </c>
      <c r="J445" s="432" t="s">
        <v>1888</v>
      </c>
      <c r="K445" s="430" t="s">
        <v>1889</v>
      </c>
      <c r="L445" s="430" t="s">
        <v>1889</v>
      </c>
      <c r="M445" s="430">
        <v>3110</v>
      </c>
      <c r="N445" s="430" t="s">
        <v>1890</v>
      </c>
      <c r="O445" s="430" t="s">
        <v>1891</v>
      </c>
      <c r="P445" s="430" t="s">
        <v>1892</v>
      </c>
      <c r="Q445" s="432" t="s">
        <v>1893</v>
      </c>
      <c r="R445" s="432" t="s">
        <v>1894</v>
      </c>
      <c r="T445" s="430" t="s">
        <v>1895</v>
      </c>
      <c r="V445" s="430" t="s">
        <v>1895</v>
      </c>
      <c r="AD445" s="430">
        <v>20180701</v>
      </c>
      <c r="AE445" s="430">
        <v>20190630</v>
      </c>
      <c r="AG445" s="430" t="s">
        <v>1896</v>
      </c>
      <c r="AH445" s="430" t="s">
        <v>1896</v>
      </c>
      <c r="AI445" s="430" t="s">
        <v>1896</v>
      </c>
      <c r="AJ445" s="439">
        <v>6034</v>
      </c>
      <c r="AL445" s="433"/>
      <c r="AU445" s="430" t="s">
        <v>1896</v>
      </c>
      <c r="AV445" s="430" t="s">
        <v>1897</v>
      </c>
      <c r="BG445" s="435"/>
    </row>
    <row r="446" spans="1:59" ht="15" customHeight="1" x14ac:dyDescent="0.3">
      <c r="A446" s="430" t="s">
        <v>1883</v>
      </c>
      <c r="B446" s="430">
        <v>2019</v>
      </c>
      <c r="C446" s="16" t="s">
        <v>745</v>
      </c>
      <c r="D446" s="430" t="s">
        <v>1884</v>
      </c>
      <c r="E446" s="430" t="s">
        <v>1885</v>
      </c>
      <c r="F446" s="430"/>
      <c r="H446" s="432" t="s">
        <v>1886</v>
      </c>
      <c r="I446" s="432" t="s">
        <v>1887</v>
      </c>
      <c r="J446" s="432" t="s">
        <v>1888</v>
      </c>
      <c r="K446" s="430" t="s">
        <v>1889</v>
      </c>
      <c r="L446" s="430" t="s">
        <v>1889</v>
      </c>
      <c r="M446" s="430">
        <v>3110</v>
      </c>
      <c r="N446" s="430" t="s">
        <v>1890</v>
      </c>
      <c r="O446" s="430" t="s">
        <v>1891</v>
      </c>
      <c r="P446" s="430" t="s">
        <v>1892</v>
      </c>
      <c r="Q446" s="432" t="s">
        <v>1893</v>
      </c>
      <c r="R446" s="432" t="s">
        <v>1894</v>
      </c>
      <c r="T446" s="430" t="s">
        <v>1895</v>
      </c>
      <c r="V446" s="430" t="s">
        <v>1895</v>
      </c>
      <c r="AD446" s="430">
        <v>20180701</v>
      </c>
      <c r="AE446" s="430">
        <v>20190630</v>
      </c>
      <c r="AG446" s="430" t="s">
        <v>1896</v>
      </c>
      <c r="AH446" s="430" t="s">
        <v>1896</v>
      </c>
      <c r="AI446" s="430" t="s">
        <v>1896</v>
      </c>
      <c r="AJ446" s="439">
        <v>6034</v>
      </c>
      <c r="AL446" s="433"/>
      <c r="AU446" s="430" t="s">
        <v>1896</v>
      </c>
      <c r="AV446" s="430" t="s">
        <v>1897</v>
      </c>
      <c r="BG446" s="435"/>
    </row>
    <row r="447" spans="1:59" ht="15" customHeight="1" x14ac:dyDescent="0.3">
      <c r="A447" s="430" t="s">
        <v>1883</v>
      </c>
      <c r="B447" s="430">
        <v>2019</v>
      </c>
      <c r="C447" s="16" t="s">
        <v>746</v>
      </c>
      <c r="D447" s="430" t="s">
        <v>1884</v>
      </c>
      <c r="E447" s="430" t="s">
        <v>1885</v>
      </c>
      <c r="F447" s="430"/>
      <c r="H447" s="432" t="s">
        <v>1886</v>
      </c>
      <c r="I447" s="432" t="s">
        <v>1887</v>
      </c>
      <c r="J447" s="432" t="s">
        <v>1888</v>
      </c>
      <c r="K447" s="430" t="s">
        <v>1889</v>
      </c>
      <c r="L447" s="430" t="s">
        <v>1889</v>
      </c>
      <c r="M447" s="430">
        <v>3110</v>
      </c>
      <c r="N447" s="430" t="s">
        <v>1890</v>
      </c>
      <c r="O447" s="430" t="s">
        <v>1891</v>
      </c>
      <c r="P447" s="430" t="s">
        <v>1892</v>
      </c>
      <c r="Q447" s="432" t="s">
        <v>1893</v>
      </c>
      <c r="R447" s="432" t="s">
        <v>1894</v>
      </c>
      <c r="T447" s="430" t="s">
        <v>1895</v>
      </c>
      <c r="V447" s="430" t="s">
        <v>1895</v>
      </c>
      <c r="AD447" s="430">
        <v>20180701</v>
      </c>
      <c r="AE447" s="430">
        <v>20190630</v>
      </c>
      <c r="AG447" s="430" t="s">
        <v>1896</v>
      </c>
      <c r="AH447" s="430" t="s">
        <v>1896</v>
      </c>
      <c r="AI447" s="430" t="s">
        <v>1896</v>
      </c>
      <c r="AJ447" s="439">
        <v>6034</v>
      </c>
      <c r="AL447" s="433"/>
      <c r="AU447" s="430" t="s">
        <v>1896</v>
      </c>
      <c r="AV447" s="430" t="s">
        <v>1897</v>
      </c>
      <c r="BG447" s="435"/>
    </row>
    <row r="448" spans="1:59" ht="15" customHeight="1" x14ac:dyDescent="0.3">
      <c r="A448" s="430" t="s">
        <v>1883</v>
      </c>
      <c r="B448" s="430">
        <v>2019</v>
      </c>
      <c r="C448" s="16" t="s">
        <v>748</v>
      </c>
      <c r="D448" s="430" t="s">
        <v>1884</v>
      </c>
      <c r="E448" s="430" t="s">
        <v>1885</v>
      </c>
      <c r="F448" s="430"/>
      <c r="H448" s="432" t="s">
        <v>1886</v>
      </c>
      <c r="I448" s="432" t="s">
        <v>1887</v>
      </c>
      <c r="J448" s="432" t="s">
        <v>1888</v>
      </c>
      <c r="K448" s="430" t="s">
        <v>1889</v>
      </c>
      <c r="L448" s="430" t="s">
        <v>1889</v>
      </c>
      <c r="M448" s="430">
        <v>3110</v>
      </c>
      <c r="N448" s="430" t="s">
        <v>1890</v>
      </c>
      <c r="O448" s="430" t="s">
        <v>1891</v>
      </c>
      <c r="P448" s="430" t="s">
        <v>1892</v>
      </c>
      <c r="Q448" s="432" t="s">
        <v>1893</v>
      </c>
      <c r="R448" s="432" t="s">
        <v>1894</v>
      </c>
      <c r="T448" s="430" t="s">
        <v>1895</v>
      </c>
      <c r="V448" s="430" t="s">
        <v>1895</v>
      </c>
      <c r="AD448" s="430">
        <v>20180701</v>
      </c>
      <c r="AE448" s="430">
        <v>20190630</v>
      </c>
      <c r="AG448" s="430" t="s">
        <v>1896</v>
      </c>
      <c r="AH448" s="430" t="s">
        <v>1896</v>
      </c>
      <c r="AI448" s="430" t="s">
        <v>1896</v>
      </c>
      <c r="AJ448" s="439">
        <v>6034</v>
      </c>
      <c r="AL448" s="433"/>
      <c r="AU448" s="430" t="s">
        <v>1896</v>
      </c>
      <c r="AV448" s="430" t="s">
        <v>1897</v>
      </c>
      <c r="BG448" s="435"/>
    </row>
    <row r="449" spans="1:59" ht="15" customHeight="1" x14ac:dyDescent="0.3">
      <c r="A449" s="430" t="s">
        <v>1883</v>
      </c>
      <c r="B449" s="430">
        <v>2019</v>
      </c>
      <c r="C449" s="16" t="s">
        <v>750</v>
      </c>
      <c r="D449" s="430" t="s">
        <v>1884</v>
      </c>
      <c r="E449" s="430" t="s">
        <v>1885</v>
      </c>
      <c r="F449" s="430"/>
      <c r="H449" s="432" t="s">
        <v>1886</v>
      </c>
      <c r="I449" s="432" t="s">
        <v>1887</v>
      </c>
      <c r="J449" s="432" t="s">
        <v>1888</v>
      </c>
      <c r="K449" s="430" t="s">
        <v>1889</v>
      </c>
      <c r="L449" s="430" t="s">
        <v>1889</v>
      </c>
      <c r="M449" s="430">
        <v>3110</v>
      </c>
      <c r="N449" s="430" t="s">
        <v>1890</v>
      </c>
      <c r="O449" s="430" t="s">
        <v>1891</v>
      </c>
      <c r="P449" s="430" t="s">
        <v>1892</v>
      </c>
      <c r="Q449" s="432" t="s">
        <v>1893</v>
      </c>
      <c r="R449" s="432" t="s">
        <v>1894</v>
      </c>
      <c r="T449" s="430" t="s">
        <v>1895</v>
      </c>
      <c r="V449" s="430" t="s">
        <v>1895</v>
      </c>
      <c r="AD449" s="430">
        <v>20180701</v>
      </c>
      <c r="AE449" s="430">
        <v>20190630</v>
      </c>
      <c r="AG449" s="430" t="s">
        <v>1896</v>
      </c>
      <c r="AH449" s="430" t="s">
        <v>1896</v>
      </c>
      <c r="AI449" s="430" t="s">
        <v>1896</v>
      </c>
      <c r="AJ449" s="439">
        <v>6034</v>
      </c>
      <c r="AL449" s="433"/>
      <c r="AU449" s="430" t="s">
        <v>1896</v>
      </c>
      <c r="AV449" s="430" t="s">
        <v>1897</v>
      </c>
      <c r="BG449" s="435"/>
    </row>
    <row r="450" spans="1:59" ht="15" customHeight="1" x14ac:dyDescent="0.3">
      <c r="A450" s="430" t="s">
        <v>1883</v>
      </c>
      <c r="B450" s="430">
        <v>2019</v>
      </c>
      <c r="C450" s="16" t="s">
        <v>752</v>
      </c>
      <c r="D450" s="430" t="s">
        <v>1884</v>
      </c>
      <c r="E450" s="430" t="s">
        <v>1885</v>
      </c>
      <c r="F450" s="430"/>
      <c r="H450" s="432" t="s">
        <v>1886</v>
      </c>
      <c r="I450" s="432" t="s">
        <v>1887</v>
      </c>
      <c r="J450" s="432" t="s">
        <v>1888</v>
      </c>
      <c r="K450" s="430" t="s">
        <v>1889</v>
      </c>
      <c r="L450" s="430" t="s">
        <v>1889</v>
      </c>
      <c r="M450" s="430">
        <v>3110</v>
      </c>
      <c r="N450" s="430" t="s">
        <v>1890</v>
      </c>
      <c r="O450" s="430" t="s">
        <v>1891</v>
      </c>
      <c r="P450" s="430" t="s">
        <v>1892</v>
      </c>
      <c r="Q450" s="432" t="s">
        <v>1893</v>
      </c>
      <c r="R450" s="432" t="s">
        <v>1894</v>
      </c>
      <c r="T450" s="430" t="s">
        <v>1895</v>
      </c>
      <c r="V450" s="430" t="s">
        <v>1895</v>
      </c>
      <c r="AD450" s="430">
        <v>20180701</v>
      </c>
      <c r="AE450" s="430">
        <v>20190630</v>
      </c>
      <c r="AG450" s="430" t="s">
        <v>1896</v>
      </c>
      <c r="AH450" s="430" t="s">
        <v>1896</v>
      </c>
      <c r="AI450" s="430" t="s">
        <v>1896</v>
      </c>
      <c r="AJ450" s="439">
        <v>6034</v>
      </c>
      <c r="AL450" s="433"/>
      <c r="AU450" s="430" t="s">
        <v>1896</v>
      </c>
      <c r="AV450" s="430" t="s">
        <v>1897</v>
      </c>
      <c r="BG450" s="435"/>
    </row>
    <row r="451" spans="1:59" ht="15" customHeight="1" x14ac:dyDescent="0.3">
      <c r="A451" s="430" t="s">
        <v>1883</v>
      </c>
      <c r="B451" s="430">
        <v>2019</v>
      </c>
      <c r="C451" s="16" t="s">
        <v>753</v>
      </c>
      <c r="D451" s="430" t="s">
        <v>1884</v>
      </c>
      <c r="E451" s="430" t="s">
        <v>1885</v>
      </c>
      <c r="F451" s="430"/>
      <c r="H451" s="432" t="s">
        <v>1886</v>
      </c>
      <c r="I451" s="432" t="s">
        <v>1887</v>
      </c>
      <c r="J451" s="432" t="s">
        <v>1888</v>
      </c>
      <c r="K451" s="430" t="s">
        <v>1889</v>
      </c>
      <c r="L451" s="430" t="s">
        <v>1889</v>
      </c>
      <c r="M451" s="430">
        <v>3110</v>
      </c>
      <c r="N451" s="430" t="s">
        <v>1890</v>
      </c>
      <c r="O451" s="430" t="s">
        <v>1891</v>
      </c>
      <c r="P451" s="430" t="s">
        <v>1892</v>
      </c>
      <c r="Q451" s="432" t="s">
        <v>1893</v>
      </c>
      <c r="R451" s="432" t="s">
        <v>1894</v>
      </c>
      <c r="T451" s="430" t="s">
        <v>1895</v>
      </c>
      <c r="V451" s="430" t="s">
        <v>1895</v>
      </c>
      <c r="AD451" s="430">
        <v>20180701</v>
      </c>
      <c r="AE451" s="430">
        <v>20190630</v>
      </c>
      <c r="AG451" s="430" t="s">
        <v>1896</v>
      </c>
      <c r="AH451" s="430" t="s">
        <v>1896</v>
      </c>
      <c r="AI451" s="430" t="s">
        <v>1896</v>
      </c>
      <c r="AJ451" s="439">
        <v>6034</v>
      </c>
      <c r="AL451" s="433"/>
      <c r="AU451" s="430" t="s">
        <v>1896</v>
      </c>
      <c r="AV451" s="430" t="s">
        <v>1897</v>
      </c>
      <c r="BG451" s="435"/>
    </row>
    <row r="452" spans="1:59" ht="15" customHeight="1" x14ac:dyDescent="0.3">
      <c r="A452" s="430" t="s">
        <v>1883</v>
      </c>
      <c r="B452" s="430">
        <v>2019</v>
      </c>
      <c r="C452" s="16" t="s">
        <v>755</v>
      </c>
      <c r="D452" s="430" t="s">
        <v>1884</v>
      </c>
      <c r="E452" s="430" t="s">
        <v>1885</v>
      </c>
      <c r="F452" s="430"/>
      <c r="H452" s="432" t="s">
        <v>1886</v>
      </c>
      <c r="I452" s="432" t="s">
        <v>1887</v>
      </c>
      <c r="J452" s="432" t="s">
        <v>1888</v>
      </c>
      <c r="K452" s="430" t="s">
        <v>1889</v>
      </c>
      <c r="L452" s="430" t="s">
        <v>1889</v>
      </c>
      <c r="M452" s="430">
        <v>3110</v>
      </c>
      <c r="N452" s="430" t="s">
        <v>1890</v>
      </c>
      <c r="O452" s="430" t="s">
        <v>1891</v>
      </c>
      <c r="P452" s="430" t="s">
        <v>1892</v>
      </c>
      <c r="Q452" s="432" t="s">
        <v>1893</v>
      </c>
      <c r="R452" s="432" t="s">
        <v>1894</v>
      </c>
      <c r="T452" s="430" t="s">
        <v>1895</v>
      </c>
      <c r="V452" s="430" t="s">
        <v>1895</v>
      </c>
      <c r="AD452" s="430">
        <v>20180701</v>
      </c>
      <c r="AE452" s="430">
        <v>20190630</v>
      </c>
      <c r="AG452" s="430" t="s">
        <v>1896</v>
      </c>
      <c r="AH452" s="430" t="s">
        <v>1896</v>
      </c>
      <c r="AI452" s="430" t="s">
        <v>1896</v>
      </c>
      <c r="AJ452" s="439">
        <v>6034</v>
      </c>
      <c r="AL452" s="433"/>
      <c r="AU452" s="430" t="s">
        <v>1896</v>
      </c>
      <c r="AV452" s="430" t="s">
        <v>1897</v>
      </c>
      <c r="BG452" s="435"/>
    </row>
    <row r="453" spans="1:59" ht="15" customHeight="1" x14ac:dyDescent="0.3">
      <c r="A453" s="430" t="s">
        <v>1883</v>
      </c>
      <c r="B453" s="430">
        <v>2019</v>
      </c>
      <c r="C453" s="16" t="s">
        <v>757</v>
      </c>
      <c r="D453" s="430" t="s">
        <v>1884</v>
      </c>
      <c r="E453" s="430" t="s">
        <v>1885</v>
      </c>
      <c r="F453" s="430"/>
      <c r="H453" s="432" t="s">
        <v>1886</v>
      </c>
      <c r="I453" s="432" t="s">
        <v>1887</v>
      </c>
      <c r="J453" s="432" t="s">
        <v>1888</v>
      </c>
      <c r="K453" s="430" t="s">
        <v>1889</v>
      </c>
      <c r="L453" s="430" t="s">
        <v>1889</v>
      </c>
      <c r="M453" s="430">
        <v>3110</v>
      </c>
      <c r="N453" s="430" t="s">
        <v>1890</v>
      </c>
      <c r="O453" s="430" t="s">
        <v>1891</v>
      </c>
      <c r="P453" s="430" t="s">
        <v>1892</v>
      </c>
      <c r="Q453" s="432" t="s">
        <v>1893</v>
      </c>
      <c r="R453" s="432" t="s">
        <v>1894</v>
      </c>
      <c r="T453" s="430" t="s">
        <v>1895</v>
      </c>
      <c r="V453" s="430" t="s">
        <v>1895</v>
      </c>
      <c r="AD453" s="430">
        <v>20180701</v>
      </c>
      <c r="AE453" s="430">
        <v>20190630</v>
      </c>
      <c r="AG453" s="430" t="s">
        <v>1896</v>
      </c>
      <c r="AH453" s="430" t="s">
        <v>1896</v>
      </c>
      <c r="AI453" s="430" t="s">
        <v>1896</v>
      </c>
      <c r="AJ453" s="439">
        <v>6034</v>
      </c>
      <c r="AL453" s="433"/>
      <c r="AU453" s="430" t="s">
        <v>1896</v>
      </c>
      <c r="AV453" s="430" t="s">
        <v>1897</v>
      </c>
      <c r="BG453" s="435"/>
    </row>
    <row r="454" spans="1:59" ht="15" customHeight="1" x14ac:dyDescent="0.3">
      <c r="A454" s="430" t="s">
        <v>1883</v>
      </c>
      <c r="B454" s="430">
        <v>2019</v>
      </c>
      <c r="C454" s="16" t="s">
        <v>759</v>
      </c>
      <c r="D454" s="430" t="s">
        <v>1884</v>
      </c>
      <c r="E454" s="430" t="s">
        <v>1885</v>
      </c>
      <c r="F454" s="430"/>
      <c r="H454" s="432" t="s">
        <v>1886</v>
      </c>
      <c r="I454" s="432" t="s">
        <v>1887</v>
      </c>
      <c r="J454" s="432" t="s">
        <v>1888</v>
      </c>
      <c r="K454" s="430" t="s">
        <v>1889</v>
      </c>
      <c r="L454" s="430" t="s">
        <v>1889</v>
      </c>
      <c r="M454" s="430">
        <v>3110</v>
      </c>
      <c r="N454" s="430" t="s">
        <v>1890</v>
      </c>
      <c r="O454" s="430" t="s">
        <v>1891</v>
      </c>
      <c r="P454" s="430" t="s">
        <v>1892</v>
      </c>
      <c r="Q454" s="432" t="s">
        <v>1893</v>
      </c>
      <c r="R454" s="432" t="s">
        <v>1894</v>
      </c>
      <c r="T454" s="430" t="s">
        <v>1895</v>
      </c>
      <c r="V454" s="430" t="s">
        <v>1895</v>
      </c>
      <c r="AD454" s="430">
        <v>20180701</v>
      </c>
      <c r="AE454" s="430">
        <v>20190630</v>
      </c>
      <c r="AG454" s="430" t="s">
        <v>1896</v>
      </c>
      <c r="AH454" s="430" t="s">
        <v>1896</v>
      </c>
      <c r="AI454" s="430" t="s">
        <v>1896</v>
      </c>
      <c r="AJ454" s="439">
        <v>6034</v>
      </c>
      <c r="AL454" s="433"/>
      <c r="AU454" s="430" t="s">
        <v>1896</v>
      </c>
      <c r="AV454" s="430" t="s">
        <v>1897</v>
      </c>
      <c r="BG454" s="435"/>
    </row>
    <row r="455" spans="1:59" ht="15" customHeight="1" x14ac:dyDescent="0.3">
      <c r="A455" s="430" t="s">
        <v>1883</v>
      </c>
      <c r="B455" s="430">
        <v>2019</v>
      </c>
      <c r="C455" s="16" t="s">
        <v>761</v>
      </c>
      <c r="D455" s="430" t="s">
        <v>1884</v>
      </c>
      <c r="E455" s="430" t="s">
        <v>1885</v>
      </c>
      <c r="F455" s="430"/>
      <c r="H455" s="432" t="s">
        <v>1886</v>
      </c>
      <c r="I455" s="432" t="s">
        <v>1887</v>
      </c>
      <c r="J455" s="432" t="s">
        <v>1888</v>
      </c>
      <c r="K455" s="430" t="s">
        <v>1889</v>
      </c>
      <c r="L455" s="430" t="s">
        <v>1889</v>
      </c>
      <c r="M455" s="430">
        <v>3110</v>
      </c>
      <c r="N455" s="430" t="s">
        <v>1890</v>
      </c>
      <c r="O455" s="430" t="s">
        <v>1891</v>
      </c>
      <c r="P455" s="430" t="s">
        <v>1892</v>
      </c>
      <c r="Q455" s="432" t="s">
        <v>1893</v>
      </c>
      <c r="R455" s="432" t="s">
        <v>1894</v>
      </c>
      <c r="T455" s="430" t="s">
        <v>1895</v>
      </c>
      <c r="V455" s="430" t="s">
        <v>1895</v>
      </c>
      <c r="AD455" s="430">
        <v>20180701</v>
      </c>
      <c r="AE455" s="430">
        <v>20190630</v>
      </c>
      <c r="AG455" s="430" t="s">
        <v>1896</v>
      </c>
      <c r="AH455" s="430" t="s">
        <v>1896</v>
      </c>
      <c r="AI455" s="430" t="s">
        <v>1896</v>
      </c>
      <c r="AJ455" s="439">
        <v>6034</v>
      </c>
      <c r="AL455" s="433"/>
      <c r="AU455" s="430" t="s">
        <v>1896</v>
      </c>
      <c r="AV455" s="430" t="s">
        <v>1897</v>
      </c>
      <c r="BG455" s="435"/>
    </row>
    <row r="456" spans="1:59" ht="15" customHeight="1" x14ac:dyDescent="0.3">
      <c r="A456" s="430" t="s">
        <v>1883</v>
      </c>
      <c r="B456" s="430">
        <v>2019</v>
      </c>
      <c r="C456" s="16" t="s">
        <v>763</v>
      </c>
      <c r="D456" s="430" t="s">
        <v>1884</v>
      </c>
      <c r="E456" s="430" t="s">
        <v>1885</v>
      </c>
      <c r="F456" s="430"/>
      <c r="H456" s="432" t="s">
        <v>1886</v>
      </c>
      <c r="I456" s="432" t="s">
        <v>1887</v>
      </c>
      <c r="J456" s="432" t="s">
        <v>1888</v>
      </c>
      <c r="K456" s="430" t="s">
        <v>1889</v>
      </c>
      <c r="L456" s="430" t="s">
        <v>1889</v>
      </c>
      <c r="M456" s="430">
        <v>3110</v>
      </c>
      <c r="N456" s="430" t="s">
        <v>1890</v>
      </c>
      <c r="O456" s="430" t="s">
        <v>1891</v>
      </c>
      <c r="P456" s="430" t="s">
        <v>1892</v>
      </c>
      <c r="Q456" s="432" t="s">
        <v>1893</v>
      </c>
      <c r="R456" s="432" t="s">
        <v>1894</v>
      </c>
      <c r="T456" s="430" t="s">
        <v>1895</v>
      </c>
      <c r="V456" s="430" t="s">
        <v>1895</v>
      </c>
      <c r="AD456" s="430">
        <v>20180701</v>
      </c>
      <c r="AE456" s="430">
        <v>20190630</v>
      </c>
      <c r="AG456" s="430" t="s">
        <v>1896</v>
      </c>
      <c r="AH456" s="430" t="s">
        <v>1896</v>
      </c>
      <c r="AI456" s="430" t="s">
        <v>1896</v>
      </c>
      <c r="AJ456" s="439">
        <v>6034</v>
      </c>
      <c r="AL456" s="433"/>
      <c r="AU456" s="430" t="s">
        <v>1896</v>
      </c>
      <c r="AV456" s="430" t="s">
        <v>1897</v>
      </c>
      <c r="BG456" s="435"/>
    </row>
    <row r="457" spans="1:59" ht="15" customHeight="1" x14ac:dyDescent="0.3">
      <c r="A457" s="430" t="s">
        <v>1883</v>
      </c>
      <c r="B457" s="430">
        <v>2019</v>
      </c>
      <c r="C457" s="16" t="s">
        <v>764</v>
      </c>
      <c r="D457" s="430" t="s">
        <v>1884</v>
      </c>
      <c r="E457" s="430" t="s">
        <v>1885</v>
      </c>
      <c r="F457" s="430"/>
      <c r="H457" s="432" t="s">
        <v>1886</v>
      </c>
      <c r="I457" s="432" t="s">
        <v>1887</v>
      </c>
      <c r="J457" s="432" t="s">
        <v>1888</v>
      </c>
      <c r="K457" s="430" t="s">
        <v>1889</v>
      </c>
      <c r="L457" s="430" t="s">
        <v>1889</v>
      </c>
      <c r="M457" s="430">
        <v>3110</v>
      </c>
      <c r="N457" s="430" t="s">
        <v>1890</v>
      </c>
      <c r="O457" s="430" t="s">
        <v>1891</v>
      </c>
      <c r="P457" s="430" t="s">
        <v>1892</v>
      </c>
      <c r="Q457" s="432" t="s">
        <v>1893</v>
      </c>
      <c r="R457" s="432" t="s">
        <v>1894</v>
      </c>
      <c r="T457" s="430" t="s">
        <v>1895</v>
      </c>
      <c r="V457" s="430" t="s">
        <v>1895</v>
      </c>
      <c r="AD457" s="430">
        <v>20180701</v>
      </c>
      <c r="AE457" s="430">
        <v>20190630</v>
      </c>
      <c r="AG457" s="430" t="s">
        <v>1896</v>
      </c>
      <c r="AH457" s="430" t="s">
        <v>1896</v>
      </c>
      <c r="AI457" s="430" t="s">
        <v>1896</v>
      </c>
      <c r="AJ457" s="439">
        <v>6034</v>
      </c>
      <c r="AL457" s="433"/>
      <c r="AU457" s="430" t="s">
        <v>1896</v>
      </c>
      <c r="AV457" s="430" t="s">
        <v>1897</v>
      </c>
      <c r="BG457" s="435"/>
    </row>
    <row r="458" spans="1:59" ht="15" customHeight="1" x14ac:dyDescent="0.3">
      <c r="A458" s="430" t="s">
        <v>1883</v>
      </c>
      <c r="B458" s="430">
        <v>2019</v>
      </c>
      <c r="C458" s="16" t="s">
        <v>765</v>
      </c>
      <c r="D458" s="430" t="s">
        <v>1884</v>
      </c>
      <c r="E458" s="430" t="s">
        <v>1885</v>
      </c>
      <c r="F458" s="430"/>
      <c r="H458" s="432" t="s">
        <v>1886</v>
      </c>
      <c r="I458" s="432" t="s">
        <v>1887</v>
      </c>
      <c r="J458" s="432" t="s">
        <v>1888</v>
      </c>
      <c r="K458" s="430" t="s">
        <v>1889</v>
      </c>
      <c r="L458" s="430" t="s">
        <v>1889</v>
      </c>
      <c r="M458" s="430">
        <v>3110</v>
      </c>
      <c r="N458" s="430" t="s">
        <v>1890</v>
      </c>
      <c r="O458" s="430" t="s">
        <v>1891</v>
      </c>
      <c r="P458" s="430" t="s">
        <v>1892</v>
      </c>
      <c r="Q458" s="432" t="s">
        <v>1893</v>
      </c>
      <c r="R458" s="432" t="s">
        <v>1894</v>
      </c>
      <c r="T458" s="430" t="s">
        <v>1895</v>
      </c>
      <c r="V458" s="430" t="s">
        <v>1895</v>
      </c>
      <c r="AD458" s="430">
        <v>20180701</v>
      </c>
      <c r="AE458" s="430">
        <v>20190630</v>
      </c>
      <c r="AG458" s="430" t="s">
        <v>1896</v>
      </c>
      <c r="AH458" s="430" t="s">
        <v>1896</v>
      </c>
      <c r="AI458" s="430" t="s">
        <v>1896</v>
      </c>
      <c r="AJ458" s="439">
        <v>6034</v>
      </c>
      <c r="AL458" s="433"/>
      <c r="AU458" s="430" t="s">
        <v>1896</v>
      </c>
      <c r="AV458" s="430" t="s">
        <v>1897</v>
      </c>
      <c r="BG458" s="435"/>
    </row>
    <row r="459" spans="1:59" ht="15" customHeight="1" x14ac:dyDescent="0.3">
      <c r="A459" s="430" t="s">
        <v>1883</v>
      </c>
      <c r="B459" s="430">
        <v>2019</v>
      </c>
      <c r="C459" s="16" t="s">
        <v>766</v>
      </c>
      <c r="D459" s="430" t="s">
        <v>1884</v>
      </c>
      <c r="E459" s="430" t="s">
        <v>1885</v>
      </c>
      <c r="F459" s="430"/>
      <c r="H459" s="432" t="s">
        <v>1886</v>
      </c>
      <c r="I459" s="432" t="s">
        <v>1887</v>
      </c>
      <c r="J459" s="432" t="s">
        <v>1888</v>
      </c>
      <c r="K459" s="430" t="s">
        <v>1889</v>
      </c>
      <c r="L459" s="430" t="s">
        <v>1889</v>
      </c>
      <c r="M459" s="430">
        <v>3110</v>
      </c>
      <c r="N459" s="430" t="s">
        <v>1890</v>
      </c>
      <c r="O459" s="430" t="s">
        <v>1891</v>
      </c>
      <c r="P459" s="430" t="s">
        <v>1892</v>
      </c>
      <c r="Q459" s="432" t="s">
        <v>1893</v>
      </c>
      <c r="R459" s="432" t="s">
        <v>1894</v>
      </c>
      <c r="T459" s="430" t="s">
        <v>1895</v>
      </c>
      <c r="V459" s="430" t="s">
        <v>1895</v>
      </c>
      <c r="AD459" s="430">
        <v>20180701</v>
      </c>
      <c r="AE459" s="430">
        <v>20190630</v>
      </c>
      <c r="AG459" s="430" t="s">
        <v>1896</v>
      </c>
      <c r="AH459" s="430" t="s">
        <v>1896</v>
      </c>
      <c r="AI459" s="430" t="s">
        <v>1896</v>
      </c>
      <c r="AJ459" s="439">
        <v>6034</v>
      </c>
      <c r="AL459" s="433"/>
      <c r="AU459" s="430" t="s">
        <v>1896</v>
      </c>
      <c r="AV459" s="430" t="s">
        <v>1897</v>
      </c>
      <c r="BG459" s="435"/>
    </row>
    <row r="460" spans="1:59" ht="15" customHeight="1" x14ac:dyDescent="0.3">
      <c r="A460" s="430" t="s">
        <v>1883</v>
      </c>
      <c r="B460" s="430">
        <v>2019</v>
      </c>
      <c r="C460" s="16" t="s">
        <v>768</v>
      </c>
      <c r="D460" s="430" t="s">
        <v>1884</v>
      </c>
      <c r="E460" s="430" t="s">
        <v>1885</v>
      </c>
      <c r="F460" s="430"/>
      <c r="H460" s="432" t="s">
        <v>1886</v>
      </c>
      <c r="I460" s="432" t="s">
        <v>1887</v>
      </c>
      <c r="J460" s="432" t="s">
        <v>1888</v>
      </c>
      <c r="K460" s="430" t="s">
        <v>1889</v>
      </c>
      <c r="L460" s="430" t="s">
        <v>1889</v>
      </c>
      <c r="M460" s="430">
        <v>3110</v>
      </c>
      <c r="N460" s="430" t="s">
        <v>1890</v>
      </c>
      <c r="O460" s="430" t="s">
        <v>1891</v>
      </c>
      <c r="P460" s="430" t="s">
        <v>1892</v>
      </c>
      <c r="Q460" s="432" t="s">
        <v>1893</v>
      </c>
      <c r="R460" s="432" t="s">
        <v>1894</v>
      </c>
      <c r="T460" s="430" t="s">
        <v>1895</v>
      </c>
      <c r="V460" s="430" t="s">
        <v>1895</v>
      </c>
      <c r="AD460" s="430">
        <v>20180701</v>
      </c>
      <c r="AE460" s="430">
        <v>20190630</v>
      </c>
      <c r="AG460" s="430" t="s">
        <v>1896</v>
      </c>
      <c r="AH460" s="430" t="s">
        <v>1896</v>
      </c>
      <c r="AI460" s="430" t="s">
        <v>1896</v>
      </c>
      <c r="AJ460" s="439">
        <v>6034</v>
      </c>
      <c r="AL460" s="433"/>
      <c r="AU460" s="430" t="s">
        <v>1896</v>
      </c>
      <c r="AV460" s="430" t="s">
        <v>1897</v>
      </c>
      <c r="BG460" s="435"/>
    </row>
    <row r="461" spans="1:59" ht="15" customHeight="1" x14ac:dyDescent="0.3">
      <c r="A461" s="430" t="s">
        <v>1883</v>
      </c>
      <c r="B461" s="430">
        <v>2019</v>
      </c>
      <c r="C461" s="16" t="s">
        <v>769</v>
      </c>
      <c r="D461" s="430" t="s">
        <v>1884</v>
      </c>
      <c r="E461" s="430" t="s">
        <v>1885</v>
      </c>
      <c r="F461" s="430"/>
      <c r="H461" s="432" t="s">
        <v>1886</v>
      </c>
      <c r="I461" s="432" t="s">
        <v>1887</v>
      </c>
      <c r="J461" s="432" t="s">
        <v>1888</v>
      </c>
      <c r="K461" s="430" t="s">
        <v>1889</v>
      </c>
      <c r="L461" s="430" t="s">
        <v>1889</v>
      </c>
      <c r="M461" s="430">
        <v>3110</v>
      </c>
      <c r="N461" s="430" t="s">
        <v>1890</v>
      </c>
      <c r="O461" s="430" t="s">
        <v>1891</v>
      </c>
      <c r="P461" s="430" t="s">
        <v>1892</v>
      </c>
      <c r="Q461" s="432" t="s">
        <v>1893</v>
      </c>
      <c r="R461" s="432" t="s">
        <v>1894</v>
      </c>
      <c r="T461" s="430" t="s">
        <v>1895</v>
      </c>
      <c r="V461" s="430" t="s">
        <v>1895</v>
      </c>
      <c r="AD461" s="430">
        <v>20180701</v>
      </c>
      <c r="AE461" s="430">
        <v>20190630</v>
      </c>
      <c r="AG461" s="430" t="s">
        <v>1896</v>
      </c>
      <c r="AH461" s="430" t="s">
        <v>1896</v>
      </c>
      <c r="AI461" s="430" t="s">
        <v>1896</v>
      </c>
      <c r="AJ461" s="439">
        <v>6034</v>
      </c>
      <c r="AL461" s="433"/>
      <c r="AU461" s="430" t="s">
        <v>1896</v>
      </c>
      <c r="AV461" s="430" t="s">
        <v>1897</v>
      </c>
      <c r="BG461" s="435"/>
    </row>
    <row r="462" spans="1:59" ht="15" customHeight="1" x14ac:dyDescent="0.3">
      <c r="A462" s="430" t="s">
        <v>1883</v>
      </c>
      <c r="B462" s="430">
        <v>2019</v>
      </c>
      <c r="C462" s="16" t="s">
        <v>771</v>
      </c>
      <c r="D462" s="430" t="s">
        <v>1884</v>
      </c>
      <c r="E462" s="430" t="s">
        <v>1885</v>
      </c>
      <c r="F462" s="430"/>
      <c r="H462" s="432" t="s">
        <v>1886</v>
      </c>
      <c r="I462" s="432" t="s">
        <v>1887</v>
      </c>
      <c r="J462" s="432" t="s">
        <v>1888</v>
      </c>
      <c r="K462" s="430" t="s">
        <v>1889</v>
      </c>
      <c r="L462" s="430" t="s">
        <v>1889</v>
      </c>
      <c r="M462" s="430">
        <v>3110</v>
      </c>
      <c r="N462" s="430" t="s">
        <v>1890</v>
      </c>
      <c r="O462" s="430" t="s">
        <v>1891</v>
      </c>
      <c r="P462" s="430" t="s">
        <v>1892</v>
      </c>
      <c r="Q462" s="432" t="s">
        <v>1893</v>
      </c>
      <c r="R462" s="432" t="s">
        <v>1894</v>
      </c>
      <c r="T462" s="430" t="s">
        <v>1895</v>
      </c>
      <c r="V462" s="430" t="s">
        <v>1895</v>
      </c>
      <c r="AD462" s="430">
        <v>20180701</v>
      </c>
      <c r="AE462" s="430">
        <v>20190630</v>
      </c>
      <c r="AG462" s="430" t="s">
        <v>1896</v>
      </c>
      <c r="AH462" s="430" t="s">
        <v>1896</v>
      </c>
      <c r="AI462" s="430" t="s">
        <v>1896</v>
      </c>
      <c r="AJ462" s="439">
        <v>6034</v>
      </c>
      <c r="AL462" s="433"/>
      <c r="AU462" s="430" t="s">
        <v>1896</v>
      </c>
      <c r="AV462" s="430" t="s">
        <v>1897</v>
      </c>
      <c r="BG462" s="435"/>
    </row>
    <row r="463" spans="1:59" ht="15" customHeight="1" x14ac:dyDescent="0.3">
      <c r="A463" s="430" t="s">
        <v>1883</v>
      </c>
      <c r="B463" s="430">
        <v>2019</v>
      </c>
      <c r="C463" s="16" t="s">
        <v>773</v>
      </c>
      <c r="D463" s="430" t="s">
        <v>1884</v>
      </c>
      <c r="E463" s="430" t="s">
        <v>1885</v>
      </c>
      <c r="F463" s="430"/>
      <c r="H463" s="432" t="s">
        <v>1886</v>
      </c>
      <c r="I463" s="432" t="s">
        <v>1887</v>
      </c>
      <c r="J463" s="432" t="s">
        <v>1888</v>
      </c>
      <c r="K463" s="430" t="s">
        <v>1889</v>
      </c>
      <c r="L463" s="430" t="s">
        <v>1889</v>
      </c>
      <c r="M463" s="430">
        <v>3110</v>
      </c>
      <c r="N463" s="430" t="s">
        <v>1890</v>
      </c>
      <c r="O463" s="430" t="s">
        <v>1891</v>
      </c>
      <c r="P463" s="430" t="s">
        <v>1892</v>
      </c>
      <c r="Q463" s="432" t="s">
        <v>1893</v>
      </c>
      <c r="R463" s="432" t="s">
        <v>1894</v>
      </c>
      <c r="T463" s="430" t="s">
        <v>1895</v>
      </c>
      <c r="V463" s="430" t="s">
        <v>1895</v>
      </c>
      <c r="AD463" s="430">
        <v>20180701</v>
      </c>
      <c r="AE463" s="430">
        <v>20190630</v>
      </c>
      <c r="AG463" s="430" t="s">
        <v>1896</v>
      </c>
      <c r="AH463" s="430" t="s">
        <v>1896</v>
      </c>
      <c r="AI463" s="430" t="s">
        <v>1896</v>
      </c>
      <c r="AJ463" s="439">
        <v>6034</v>
      </c>
      <c r="AL463" s="433"/>
      <c r="AU463" s="430" t="s">
        <v>1896</v>
      </c>
      <c r="AV463" s="430" t="s">
        <v>1897</v>
      </c>
      <c r="BG463" s="435"/>
    </row>
    <row r="464" spans="1:59" ht="15" customHeight="1" x14ac:dyDescent="0.3">
      <c r="A464" s="430" t="s">
        <v>1883</v>
      </c>
      <c r="B464" s="430">
        <v>2019</v>
      </c>
      <c r="C464" s="16" t="s">
        <v>775</v>
      </c>
      <c r="D464" s="430" t="s">
        <v>1884</v>
      </c>
      <c r="E464" s="430" t="s">
        <v>1885</v>
      </c>
      <c r="F464" s="430"/>
      <c r="H464" s="432" t="s">
        <v>1886</v>
      </c>
      <c r="I464" s="432" t="s">
        <v>1887</v>
      </c>
      <c r="J464" s="432" t="s">
        <v>1888</v>
      </c>
      <c r="K464" s="430" t="s">
        <v>1889</v>
      </c>
      <c r="L464" s="430" t="s">
        <v>1889</v>
      </c>
      <c r="M464" s="430">
        <v>3110</v>
      </c>
      <c r="N464" s="430" t="s">
        <v>1890</v>
      </c>
      <c r="O464" s="430" t="s">
        <v>1891</v>
      </c>
      <c r="P464" s="430" t="s">
        <v>1892</v>
      </c>
      <c r="Q464" s="432" t="s">
        <v>1893</v>
      </c>
      <c r="R464" s="432" t="s">
        <v>1894</v>
      </c>
      <c r="T464" s="430" t="s">
        <v>1895</v>
      </c>
      <c r="V464" s="430" t="s">
        <v>1895</v>
      </c>
      <c r="AD464" s="430">
        <v>20180701</v>
      </c>
      <c r="AE464" s="430">
        <v>20190630</v>
      </c>
      <c r="AG464" s="430" t="s">
        <v>1896</v>
      </c>
      <c r="AH464" s="430" t="s">
        <v>1896</v>
      </c>
      <c r="AI464" s="430" t="s">
        <v>1896</v>
      </c>
      <c r="AJ464" s="439">
        <v>6034</v>
      </c>
      <c r="AL464" s="433"/>
      <c r="AU464" s="430" t="s">
        <v>1896</v>
      </c>
      <c r="AV464" s="430" t="s">
        <v>1897</v>
      </c>
      <c r="BG464" s="435"/>
    </row>
    <row r="465" spans="1:59" ht="15" customHeight="1" x14ac:dyDescent="0.3">
      <c r="A465" s="430" t="s">
        <v>1883</v>
      </c>
      <c r="B465" s="430">
        <v>2019</v>
      </c>
      <c r="C465" s="16" t="s">
        <v>777</v>
      </c>
      <c r="D465" s="430" t="s">
        <v>1884</v>
      </c>
      <c r="E465" s="430" t="s">
        <v>1885</v>
      </c>
      <c r="F465" s="430"/>
      <c r="H465" s="432" t="s">
        <v>1886</v>
      </c>
      <c r="I465" s="432" t="s">
        <v>1887</v>
      </c>
      <c r="J465" s="432" t="s">
        <v>1888</v>
      </c>
      <c r="K465" s="430" t="s">
        <v>1889</v>
      </c>
      <c r="L465" s="430" t="s">
        <v>1889</v>
      </c>
      <c r="M465" s="430">
        <v>3110</v>
      </c>
      <c r="N465" s="430" t="s">
        <v>1890</v>
      </c>
      <c r="O465" s="430" t="s">
        <v>1891</v>
      </c>
      <c r="P465" s="430" t="s">
        <v>1892</v>
      </c>
      <c r="Q465" s="432" t="s">
        <v>1893</v>
      </c>
      <c r="R465" s="432" t="s">
        <v>1894</v>
      </c>
      <c r="T465" s="430" t="s">
        <v>1895</v>
      </c>
      <c r="V465" s="430" t="s">
        <v>1895</v>
      </c>
      <c r="AD465" s="430">
        <v>20180701</v>
      </c>
      <c r="AE465" s="430">
        <v>20190630</v>
      </c>
      <c r="AG465" s="430" t="s">
        <v>1896</v>
      </c>
      <c r="AH465" s="430" t="s">
        <v>1896</v>
      </c>
      <c r="AI465" s="430" t="s">
        <v>1896</v>
      </c>
      <c r="AJ465" s="439">
        <v>6034</v>
      </c>
      <c r="AL465" s="433"/>
      <c r="AU465" s="430" t="s">
        <v>1896</v>
      </c>
      <c r="AV465" s="430" t="s">
        <v>1897</v>
      </c>
      <c r="BG465" s="435"/>
    </row>
    <row r="466" spans="1:59" ht="15" customHeight="1" x14ac:dyDescent="0.3">
      <c r="A466" s="430" t="s">
        <v>1883</v>
      </c>
      <c r="B466" s="430">
        <v>2019</v>
      </c>
      <c r="C466" s="16" t="s">
        <v>779</v>
      </c>
      <c r="D466" s="430" t="s">
        <v>1884</v>
      </c>
      <c r="E466" s="430" t="s">
        <v>1885</v>
      </c>
      <c r="F466" s="430"/>
      <c r="H466" s="432" t="s">
        <v>1886</v>
      </c>
      <c r="I466" s="432" t="s">
        <v>1887</v>
      </c>
      <c r="J466" s="432" t="s">
        <v>1888</v>
      </c>
      <c r="K466" s="430" t="s">
        <v>1889</v>
      </c>
      <c r="L466" s="430" t="s">
        <v>1889</v>
      </c>
      <c r="M466" s="430">
        <v>3110</v>
      </c>
      <c r="N466" s="430" t="s">
        <v>1890</v>
      </c>
      <c r="O466" s="430" t="s">
        <v>1891</v>
      </c>
      <c r="P466" s="430" t="s">
        <v>1892</v>
      </c>
      <c r="Q466" s="432" t="s">
        <v>1893</v>
      </c>
      <c r="R466" s="432" t="s">
        <v>1894</v>
      </c>
      <c r="T466" s="430" t="s">
        <v>1895</v>
      </c>
      <c r="V466" s="430" t="s">
        <v>1895</v>
      </c>
      <c r="AD466" s="430">
        <v>20180701</v>
      </c>
      <c r="AE466" s="430">
        <v>20190630</v>
      </c>
      <c r="AG466" s="430" t="s">
        <v>1896</v>
      </c>
      <c r="AH466" s="430" t="s">
        <v>1896</v>
      </c>
      <c r="AI466" s="430" t="s">
        <v>1896</v>
      </c>
      <c r="AJ466" s="439">
        <v>6034</v>
      </c>
      <c r="AL466" s="433"/>
      <c r="AU466" s="430" t="s">
        <v>1896</v>
      </c>
      <c r="AV466" s="430" t="s">
        <v>1897</v>
      </c>
      <c r="BG466" s="435"/>
    </row>
    <row r="467" spans="1:59" ht="15" customHeight="1" x14ac:dyDescent="0.3">
      <c r="A467" s="430" t="s">
        <v>1883</v>
      </c>
      <c r="B467" s="430">
        <v>2019</v>
      </c>
      <c r="C467" s="16" t="s">
        <v>780</v>
      </c>
      <c r="D467" s="430" t="s">
        <v>1884</v>
      </c>
      <c r="E467" s="430" t="s">
        <v>1885</v>
      </c>
      <c r="F467" s="430"/>
      <c r="H467" s="432" t="s">
        <v>1886</v>
      </c>
      <c r="I467" s="432" t="s">
        <v>1887</v>
      </c>
      <c r="J467" s="432" t="s">
        <v>1888</v>
      </c>
      <c r="K467" s="430" t="s">
        <v>1889</v>
      </c>
      <c r="L467" s="430" t="s">
        <v>1889</v>
      </c>
      <c r="M467" s="430">
        <v>3110</v>
      </c>
      <c r="N467" s="430" t="s">
        <v>1890</v>
      </c>
      <c r="O467" s="430" t="s">
        <v>1891</v>
      </c>
      <c r="P467" s="430" t="s">
        <v>1892</v>
      </c>
      <c r="Q467" s="432" t="s">
        <v>1893</v>
      </c>
      <c r="R467" s="432" t="s">
        <v>1894</v>
      </c>
      <c r="T467" s="430" t="s">
        <v>1895</v>
      </c>
      <c r="V467" s="430" t="s">
        <v>1895</v>
      </c>
      <c r="AD467" s="430">
        <v>20180701</v>
      </c>
      <c r="AE467" s="430">
        <v>20190630</v>
      </c>
      <c r="AG467" s="430" t="s">
        <v>1896</v>
      </c>
      <c r="AH467" s="430" t="s">
        <v>1896</v>
      </c>
      <c r="AI467" s="430" t="s">
        <v>1896</v>
      </c>
      <c r="AJ467" s="439">
        <v>6034</v>
      </c>
      <c r="AL467" s="433"/>
      <c r="AU467" s="430" t="s">
        <v>1896</v>
      </c>
      <c r="AV467" s="430" t="s">
        <v>1897</v>
      </c>
      <c r="BG467" s="435"/>
    </row>
    <row r="468" spans="1:59" ht="15" customHeight="1" x14ac:dyDescent="0.3">
      <c r="A468" s="430" t="s">
        <v>1883</v>
      </c>
      <c r="B468" s="430">
        <v>2019</v>
      </c>
      <c r="C468" s="16" t="s">
        <v>781</v>
      </c>
      <c r="D468" s="430" t="s">
        <v>1884</v>
      </c>
      <c r="E468" s="430" t="s">
        <v>1885</v>
      </c>
      <c r="F468" s="430"/>
      <c r="H468" s="432" t="s">
        <v>1886</v>
      </c>
      <c r="I468" s="432" t="s">
        <v>1887</v>
      </c>
      <c r="J468" s="432" t="s">
        <v>1888</v>
      </c>
      <c r="K468" s="430" t="s">
        <v>1889</v>
      </c>
      <c r="L468" s="430" t="s">
        <v>1889</v>
      </c>
      <c r="M468" s="430">
        <v>3110</v>
      </c>
      <c r="N468" s="430" t="s">
        <v>1890</v>
      </c>
      <c r="O468" s="430" t="s">
        <v>1891</v>
      </c>
      <c r="P468" s="430" t="s">
        <v>1892</v>
      </c>
      <c r="Q468" s="432" t="s">
        <v>1893</v>
      </c>
      <c r="R468" s="432" t="s">
        <v>1894</v>
      </c>
      <c r="T468" s="430" t="s">
        <v>1895</v>
      </c>
      <c r="V468" s="430" t="s">
        <v>1895</v>
      </c>
      <c r="AD468" s="430">
        <v>20180701</v>
      </c>
      <c r="AE468" s="430">
        <v>20190630</v>
      </c>
      <c r="AG468" s="430" t="s">
        <v>1896</v>
      </c>
      <c r="AH468" s="430" t="s">
        <v>1896</v>
      </c>
      <c r="AI468" s="430" t="s">
        <v>1896</v>
      </c>
      <c r="AJ468" s="439">
        <v>9654</v>
      </c>
      <c r="AL468" s="433"/>
      <c r="AU468" s="430" t="s">
        <v>1896</v>
      </c>
      <c r="AV468" s="430" t="s">
        <v>1897</v>
      </c>
      <c r="BG468" s="435"/>
    </row>
    <row r="469" spans="1:59" ht="15" customHeight="1" x14ac:dyDescent="0.3">
      <c r="A469" s="430" t="s">
        <v>1883</v>
      </c>
      <c r="B469" s="430">
        <v>2019</v>
      </c>
      <c r="C469" s="16" t="s">
        <v>782</v>
      </c>
      <c r="D469" s="430" t="s">
        <v>1884</v>
      </c>
      <c r="E469" s="430" t="s">
        <v>1885</v>
      </c>
      <c r="F469" s="430"/>
      <c r="H469" s="432" t="s">
        <v>1886</v>
      </c>
      <c r="I469" s="432" t="s">
        <v>1887</v>
      </c>
      <c r="J469" s="432" t="s">
        <v>1888</v>
      </c>
      <c r="K469" s="430" t="s">
        <v>1889</v>
      </c>
      <c r="L469" s="430" t="s">
        <v>1889</v>
      </c>
      <c r="M469" s="430">
        <v>3110</v>
      </c>
      <c r="N469" s="430" t="s">
        <v>1890</v>
      </c>
      <c r="O469" s="430" t="s">
        <v>1891</v>
      </c>
      <c r="P469" s="430" t="s">
        <v>1892</v>
      </c>
      <c r="Q469" s="432" t="s">
        <v>1893</v>
      </c>
      <c r="R469" s="432" t="s">
        <v>1894</v>
      </c>
      <c r="T469" s="430" t="s">
        <v>1895</v>
      </c>
      <c r="V469" s="430" t="s">
        <v>1895</v>
      </c>
      <c r="AD469" s="430">
        <v>20180701</v>
      </c>
      <c r="AE469" s="430">
        <v>20190630</v>
      </c>
      <c r="AG469" s="430" t="s">
        <v>1896</v>
      </c>
      <c r="AH469" s="430" t="s">
        <v>1896</v>
      </c>
      <c r="AI469" s="430" t="s">
        <v>1896</v>
      </c>
      <c r="AJ469" s="439">
        <v>6034</v>
      </c>
      <c r="AL469" s="433"/>
      <c r="AU469" s="430" t="s">
        <v>1896</v>
      </c>
      <c r="AV469" s="430" t="s">
        <v>1897</v>
      </c>
      <c r="BG469" s="435"/>
    </row>
    <row r="470" spans="1:59" ht="15" customHeight="1" x14ac:dyDescent="0.3">
      <c r="A470" s="430" t="s">
        <v>1883</v>
      </c>
      <c r="B470" s="430">
        <v>2019</v>
      </c>
      <c r="C470" s="16" t="s">
        <v>783</v>
      </c>
      <c r="D470" s="430" t="s">
        <v>1884</v>
      </c>
      <c r="E470" s="430" t="s">
        <v>1885</v>
      </c>
      <c r="F470" s="430"/>
      <c r="H470" s="432" t="s">
        <v>1886</v>
      </c>
      <c r="I470" s="432" t="s">
        <v>1887</v>
      </c>
      <c r="J470" s="432" t="s">
        <v>1888</v>
      </c>
      <c r="K470" s="430" t="s">
        <v>1889</v>
      </c>
      <c r="L470" s="430" t="s">
        <v>1889</v>
      </c>
      <c r="M470" s="430">
        <v>3110</v>
      </c>
      <c r="N470" s="430" t="s">
        <v>1890</v>
      </c>
      <c r="O470" s="430" t="s">
        <v>1891</v>
      </c>
      <c r="P470" s="430" t="s">
        <v>1892</v>
      </c>
      <c r="Q470" s="432" t="s">
        <v>1893</v>
      </c>
      <c r="R470" s="432" t="s">
        <v>1894</v>
      </c>
      <c r="T470" s="430" t="s">
        <v>1895</v>
      </c>
      <c r="V470" s="430" t="s">
        <v>1895</v>
      </c>
      <c r="AD470" s="430">
        <v>20180701</v>
      </c>
      <c r="AE470" s="430">
        <v>20190630</v>
      </c>
      <c r="AG470" s="430" t="s">
        <v>1896</v>
      </c>
      <c r="AH470" s="430" t="s">
        <v>1896</v>
      </c>
      <c r="AI470" s="430" t="s">
        <v>1896</v>
      </c>
      <c r="AJ470" s="439">
        <v>12068</v>
      </c>
      <c r="AL470" s="433"/>
      <c r="AU470" s="430" t="s">
        <v>1896</v>
      </c>
      <c r="AV470" s="430" t="s">
        <v>1897</v>
      </c>
      <c r="BG470" s="435"/>
    </row>
    <row r="471" spans="1:59" ht="15" customHeight="1" x14ac:dyDescent="0.3">
      <c r="A471" s="430" t="s">
        <v>1883</v>
      </c>
      <c r="B471" s="430">
        <v>2019</v>
      </c>
      <c r="C471" s="16" t="s">
        <v>785</v>
      </c>
      <c r="D471" s="430" t="s">
        <v>1884</v>
      </c>
      <c r="E471" s="430" t="s">
        <v>1885</v>
      </c>
      <c r="F471" s="430"/>
      <c r="H471" s="432" t="s">
        <v>1886</v>
      </c>
      <c r="I471" s="432" t="s">
        <v>1887</v>
      </c>
      <c r="J471" s="432" t="s">
        <v>1888</v>
      </c>
      <c r="K471" s="430" t="s">
        <v>1889</v>
      </c>
      <c r="L471" s="430" t="s">
        <v>1889</v>
      </c>
      <c r="M471" s="430">
        <v>3110</v>
      </c>
      <c r="N471" s="430" t="s">
        <v>1890</v>
      </c>
      <c r="O471" s="430" t="s">
        <v>1891</v>
      </c>
      <c r="P471" s="430" t="s">
        <v>1892</v>
      </c>
      <c r="Q471" s="432" t="s">
        <v>1893</v>
      </c>
      <c r="R471" s="432" t="s">
        <v>1894</v>
      </c>
      <c r="T471" s="430" t="s">
        <v>1895</v>
      </c>
      <c r="V471" s="430" t="s">
        <v>1895</v>
      </c>
      <c r="AD471" s="430">
        <v>20180701</v>
      </c>
      <c r="AE471" s="430">
        <v>20190630</v>
      </c>
      <c r="AG471" s="430" t="s">
        <v>1896</v>
      </c>
      <c r="AH471" s="430" t="s">
        <v>1896</v>
      </c>
      <c r="AI471" s="430" t="s">
        <v>1896</v>
      </c>
      <c r="AJ471" s="439">
        <v>6034</v>
      </c>
      <c r="AL471" s="433"/>
      <c r="AU471" s="430" t="s">
        <v>1896</v>
      </c>
      <c r="AV471" s="430" t="s">
        <v>1897</v>
      </c>
      <c r="BG471" s="435"/>
    </row>
    <row r="472" spans="1:59" ht="15" customHeight="1" x14ac:dyDescent="0.3">
      <c r="A472" s="430" t="s">
        <v>1883</v>
      </c>
      <c r="B472" s="430">
        <v>2019</v>
      </c>
      <c r="C472" s="16" t="s">
        <v>787</v>
      </c>
      <c r="D472" s="430" t="s">
        <v>1884</v>
      </c>
      <c r="E472" s="430" t="s">
        <v>1885</v>
      </c>
      <c r="F472" s="430"/>
      <c r="H472" s="432" t="s">
        <v>1886</v>
      </c>
      <c r="I472" s="432" t="s">
        <v>1887</v>
      </c>
      <c r="J472" s="432" t="s">
        <v>1888</v>
      </c>
      <c r="K472" s="430" t="s">
        <v>1889</v>
      </c>
      <c r="L472" s="430" t="s">
        <v>1889</v>
      </c>
      <c r="M472" s="430">
        <v>3110</v>
      </c>
      <c r="N472" s="430" t="s">
        <v>1890</v>
      </c>
      <c r="O472" s="430" t="s">
        <v>1891</v>
      </c>
      <c r="P472" s="430" t="s">
        <v>1892</v>
      </c>
      <c r="Q472" s="432" t="s">
        <v>1893</v>
      </c>
      <c r="R472" s="432" t="s">
        <v>1894</v>
      </c>
      <c r="T472" s="430" t="s">
        <v>1895</v>
      </c>
      <c r="V472" s="430" t="s">
        <v>1895</v>
      </c>
      <c r="AD472" s="430">
        <v>20180701</v>
      </c>
      <c r="AE472" s="430">
        <v>20190630</v>
      </c>
      <c r="AG472" s="430" t="s">
        <v>1896</v>
      </c>
      <c r="AH472" s="430" t="s">
        <v>1896</v>
      </c>
      <c r="AI472" s="430" t="s">
        <v>1896</v>
      </c>
      <c r="AJ472" s="439">
        <v>6034</v>
      </c>
      <c r="AL472" s="433"/>
      <c r="AU472" s="430" t="s">
        <v>1896</v>
      </c>
      <c r="AV472" s="430" t="s">
        <v>1897</v>
      </c>
      <c r="BG472" s="435"/>
    </row>
    <row r="473" spans="1:59" ht="15" customHeight="1" x14ac:dyDescent="0.3">
      <c r="A473" s="430" t="s">
        <v>1883</v>
      </c>
      <c r="B473" s="430">
        <v>2019</v>
      </c>
      <c r="C473" s="16" t="s">
        <v>789</v>
      </c>
      <c r="D473" s="430" t="s">
        <v>1884</v>
      </c>
      <c r="E473" s="430" t="s">
        <v>1885</v>
      </c>
      <c r="F473" s="430"/>
      <c r="H473" s="432" t="s">
        <v>1886</v>
      </c>
      <c r="I473" s="432" t="s">
        <v>1887</v>
      </c>
      <c r="J473" s="432" t="s">
        <v>1888</v>
      </c>
      <c r="K473" s="430" t="s">
        <v>1889</v>
      </c>
      <c r="L473" s="430" t="s">
        <v>1889</v>
      </c>
      <c r="M473" s="430">
        <v>3110</v>
      </c>
      <c r="N473" s="430" t="s">
        <v>1890</v>
      </c>
      <c r="O473" s="430" t="s">
        <v>1891</v>
      </c>
      <c r="P473" s="430" t="s">
        <v>1892</v>
      </c>
      <c r="Q473" s="432" t="s">
        <v>1893</v>
      </c>
      <c r="R473" s="432" t="s">
        <v>1894</v>
      </c>
      <c r="T473" s="430" t="s">
        <v>1895</v>
      </c>
      <c r="V473" s="430" t="s">
        <v>1895</v>
      </c>
      <c r="AD473" s="430">
        <v>20180701</v>
      </c>
      <c r="AE473" s="430">
        <v>20190630</v>
      </c>
      <c r="AG473" s="430" t="s">
        <v>1896</v>
      </c>
      <c r="AH473" s="430" t="s">
        <v>1896</v>
      </c>
      <c r="AI473" s="430" t="s">
        <v>1896</v>
      </c>
      <c r="AJ473" s="439">
        <v>6034</v>
      </c>
      <c r="AL473" s="433"/>
      <c r="AU473" s="430" t="s">
        <v>1896</v>
      </c>
      <c r="AV473" s="430" t="s">
        <v>1897</v>
      </c>
      <c r="BG473" s="435"/>
    </row>
    <row r="474" spans="1:59" ht="15" customHeight="1" x14ac:dyDescent="0.3">
      <c r="A474" s="430" t="s">
        <v>1883</v>
      </c>
      <c r="B474" s="430">
        <v>2019</v>
      </c>
      <c r="C474" s="16" t="s">
        <v>791</v>
      </c>
      <c r="D474" s="430" t="s">
        <v>1884</v>
      </c>
      <c r="E474" s="430" t="s">
        <v>1885</v>
      </c>
      <c r="F474" s="430"/>
      <c r="H474" s="432" t="s">
        <v>1886</v>
      </c>
      <c r="I474" s="432" t="s">
        <v>1887</v>
      </c>
      <c r="J474" s="432" t="s">
        <v>1888</v>
      </c>
      <c r="K474" s="430" t="s">
        <v>1889</v>
      </c>
      <c r="L474" s="430" t="s">
        <v>1889</v>
      </c>
      <c r="M474" s="430">
        <v>3110</v>
      </c>
      <c r="N474" s="430" t="s">
        <v>1890</v>
      </c>
      <c r="O474" s="430" t="s">
        <v>1891</v>
      </c>
      <c r="P474" s="430" t="s">
        <v>1892</v>
      </c>
      <c r="Q474" s="432" t="s">
        <v>1893</v>
      </c>
      <c r="R474" s="432" t="s">
        <v>1894</v>
      </c>
      <c r="T474" s="430" t="s">
        <v>1895</v>
      </c>
      <c r="V474" s="430" t="s">
        <v>1895</v>
      </c>
      <c r="AD474" s="430">
        <v>20180701</v>
      </c>
      <c r="AE474" s="430">
        <v>20190630</v>
      </c>
      <c r="AG474" s="430" t="s">
        <v>1896</v>
      </c>
      <c r="AH474" s="430" t="s">
        <v>1896</v>
      </c>
      <c r="AI474" s="430" t="s">
        <v>1896</v>
      </c>
      <c r="AJ474" s="439">
        <v>6034</v>
      </c>
      <c r="AL474" s="433"/>
      <c r="AU474" s="430" t="s">
        <v>1896</v>
      </c>
      <c r="AV474" s="430" t="s">
        <v>1897</v>
      </c>
      <c r="BG474" s="435"/>
    </row>
    <row r="475" spans="1:59" ht="15" customHeight="1" x14ac:dyDescent="0.3">
      <c r="A475" s="430" t="s">
        <v>1883</v>
      </c>
      <c r="B475" s="430">
        <v>2019</v>
      </c>
      <c r="C475" s="16" t="s">
        <v>793</v>
      </c>
      <c r="D475" s="430" t="s">
        <v>1884</v>
      </c>
      <c r="E475" s="430" t="s">
        <v>1885</v>
      </c>
      <c r="F475" s="430"/>
      <c r="H475" s="432" t="s">
        <v>1886</v>
      </c>
      <c r="I475" s="432" t="s">
        <v>1887</v>
      </c>
      <c r="J475" s="432" t="s">
        <v>1888</v>
      </c>
      <c r="K475" s="430" t="s">
        <v>1889</v>
      </c>
      <c r="L475" s="430" t="s">
        <v>1889</v>
      </c>
      <c r="M475" s="430">
        <v>3110</v>
      </c>
      <c r="N475" s="430" t="s">
        <v>1890</v>
      </c>
      <c r="O475" s="430" t="s">
        <v>1891</v>
      </c>
      <c r="P475" s="430" t="s">
        <v>1892</v>
      </c>
      <c r="Q475" s="432" t="s">
        <v>1893</v>
      </c>
      <c r="R475" s="432" t="s">
        <v>1894</v>
      </c>
      <c r="T475" s="430" t="s">
        <v>1895</v>
      </c>
      <c r="V475" s="430" t="s">
        <v>1895</v>
      </c>
      <c r="AD475" s="430">
        <v>20180701</v>
      </c>
      <c r="AE475" s="430">
        <v>20190630</v>
      </c>
      <c r="AG475" s="430" t="s">
        <v>1896</v>
      </c>
      <c r="AH475" s="430" t="s">
        <v>1896</v>
      </c>
      <c r="AI475" s="430" t="s">
        <v>1896</v>
      </c>
      <c r="AJ475" s="439">
        <v>6034</v>
      </c>
      <c r="AL475" s="433"/>
      <c r="AU475" s="430" t="s">
        <v>1896</v>
      </c>
      <c r="AV475" s="430" t="s">
        <v>1897</v>
      </c>
      <c r="BG475" s="435"/>
    </row>
    <row r="476" spans="1:59" ht="15" customHeight="1" x14ac:dyDescent="0.3">
      <c r="A476" s="430" t="s">
        <v>1883</v>
      </c>
      <c r="B476" s="430">
        <v>2019</v>
      </c>
      <c r="C476" s="16" t="s">
        <v>795</v>
      </c>
      <c r="D476" s="430" t="s">
        <v>1884</v>
      </c>
      <c r="E476" s="430" t="s">
        <v>1885</v>
      </c>
      <c r="F476" s="430"/>
      <c r="H476" s="432" t="s">
        <v>1886</v>
      </c>
      <c r="I476" s="432" t="s">
        <v>1887</v>
      </c>
      <c r="J476" s="432" t="s">
        <v>1888</v>
      </c>
      <c r="K476" s="430" t="s">
        <v>1889</v>
      </c>
      <c r="L476" s="430" t="s">
        <v>1889</v>
      </c>
      <c r="M476" s="430">
        <v>3110</v>
      </c>
      <c r="N476" s="430" t="s">
        <v>1890</v>
      </c>
      <c r="O476" s="430" t="s">
        <v>1891</v>
      </c>
      <c r="P476" s="430" t="s">
        <v>1892</v>
      </c>
      <c r="Q476" s="432" t="s">
        <v>1893</v>
      </c>
      <c r="R476" s="432" t="s">
        <v>1894</v>
      </c>
      <c r="T476" s="430" t="s">
        <v>1895</v>
      </c>
      <c r="V476" s="430" t="s">
        <v>1895</v>
      </c>
      <c r="AD476" s="430">
        <v>20180701</v>
      </c>
      <c r="AE476" s="430">
        <v>20190630</v>
      </c>
      <c r="AG476" s="430" t="s">
        <v>1896</v>
      </c>
      <c r="AH476" s="430" t="s">
        <v>1896</v>
      </c>
      <c r="AI476" s="430" t="s">
        <v>1896</v>
      </c>
      <c r="AJ476" s="439">
        <v>6034</v>
      </c>
      <c r="AL476" s="433"/>
      <c r="AU476" s="430" t="s">
        <v>1896</v>
      </c>
      <c r="AV476" s="430" t="s">
        <v>1897</v>
      </c>
      <c r="BG476" s="435"/>
    </row>
    <row r="477" spans="1:59" ht="15" customHeight="1" x14ac:dyDescent="0.3">
      <c r="A477" s="430" t="s">
        <v>1883</v>
      </c>
      <c r="B477" s="430">
        <v>2019</v>
      </c>
      <c r="C477" s="16" t="s">
        <v>797</v>
      </c>
      <c r="D477" s="430" t="s">
        <v>1884</v>
      </c>
      <c r="E477" s="430" t="s">
        <v>1885</v>
      </c>
      <c r="F477" s="430"/>
      <c r="H477" s="432" t="s">
        <v>1886</v>
      </c>
      <c r="I477" s="432" t="s">
        <v>1887</v>
      </c>
      <c r="J477" s="432" t="s">
        <v>1888</v>
      </c>
      <c r="K477" s="430" t="s">
        <v>1889</v>
      </c>
      <c r="L477" s="430" t="s">
        <v>1889</v>
      </c>
      <c r="M477" s="430">
        <v>3110</v>
      </c>
      <c r="N477" s="430" t="s">
        <v>1890</v>
      </c>
      <c r="O477" s="430" t="s">
        <v>1891</v>
      </c>
      <c r="P477" s="430" t="s">
        <v>1892</v>
      </c>
      <c r="Q477" s="432" t="s">
        <v>1893</v>
      </c>
      <c r="R477" s="432" t="s">
        <v>1894</v>
      </c>
      <c r="T477" s="430" t="s">
        <v>1895</v>
      </c>
      <c r="V477" s="430" t="s">
        <v>1895</v>
      </c>
      <c r="AD477" s="430">
        <v>20180701</v>
      </c>
      <c r="AE477" s="430">
        <v>20190630</v>
      </c>
      <c r="AG477" s="430" t="s">
        <v>1896</v>
      </c>
      <c r="AH477" s="430" t="s">
        <v>1896</v>
      </c>
      <c r="AI477" s="430" t="s">
        <v>1896</v>
      </c>
      <c r="AJ477" s="439">
        <v>6034</v>
      </c>
      <c r="AL477" s="433"/>
      <c r="AU477" s="430" t="s">
        <v>1896</v>
      </c>
      <c r="AV477" s="430" t="s">
        <v>1897</v>
      </c>
      <c r="BG477" s="435"/>
    </row>
    <row r="478" spans="1:59" ht="15" customHeight="1" x14ac:dyDescent="0.3">
      <c r="A478" s="430" t="s">
        <v>1883</v>
      </c>
      <c r="B478" s="430">
        <v>2019</v>
      </c>
      <c r="C478" s="16" t="s">
        <v>799</v>
      </c>
      <c r="D478" s="430" t="s">
        <v>1884</v>
      </c>
      <c r="E478" s="430" t="s">
        <v>1885</v>
      </c>
      <c r="F478" s="430"/>
      <c r="H478" s="432" t="s">
        <v>1886</v>
      </c>
      <c r="I478" s="432" t="s">
        <v>1887</v>
      </c>
      <c r="J478" s="432" t="s">
        <v>1888</v>
      </c>
      <c r="K478" s="430" t="s">
        <v>1889</v>
      </c>
      <c r="L478" s="430" t="s">
        <v>1889</v>
      </c>
      <c r="M478" s="430">
        <v>3110</v>
      </c>
      <c r="N478" s="430" t="s">
        <v>1890</v>
      </c>
      <c r="O478" s="430" t="s">
        <v>1891</v>
      </c>
      <c r="P478" s="430" t="s">
        <v>1892</v>
      </c>
      <c r="Q478" s="432" t="s">
        <v>1893</v>
      </c>
      <c r="R478" s="432" t="s">
        <v>1894</v>
      </c>
      <c r="T478" s="430" t="s">
        <v>1895</v>
      </c>
      <c r="V478" s="430" t="s">
        <v>1895</v>
      </c>
      <c r="AD478" s="430">
        <v>20180701</v>
      </c>
      <c r="AE478" s="430">
        <v>20190630</v>
      </c>
      <c r="AG478" s="430" t="s">
        <v>1896</v>
      </c>
      <c r="AH478" s="430" t="s">
        <v>1896</v>
      </c>
      <c r="AI478" s="430" t="s">
        <v>1896</v>
      </c>
      <c r="AJ478" s="439">
        <v>9654</v>
      </c>
      <c r="AL478" s="433"/>
      <c r="AU478" s="430" t="s">
        <v>1896</v>
      </c>
      <c r="AV478" s="430" t="s">
        <v>1897</v>
      </c>
      <c r="BG478" s="435"/>
    </row>
    <row r="479" spans="1:59" ht="15" customHeight="1" x14ac:dyDescent="0.3">
      <c r="A479" s="430" t="s">
        <v>1883</v>
      </c>
      <c r="B479" s="430">
        <v>2019</v>
      </c>
      <c r="C479" s="16" t="s">
        <v>801</v>
      </c>
      <c r="D479" s="430" t="s">
        <v>1884</v>
      </c>
      <c r="E479" s="430" t="s">
        <v>1885</v>
      </c>
      <c r="F479" s="430"/>
      <c r="H479" s="432" t="s">
        <v>1886</v>
      </c>
      <c r="I479" s="432" t="s">
        <v>1887</v>
      </c>
      <c r="J479" s="432" t="s">
        <v>1888</v>
      </c>
      <c r="K479" s="430" t="s">
        <v>1889</v>
      </c>
      <c r="L479" s="430" t="s">
        <v>1889</v>
      </c>
      <c r="M479" s="430">
        <v>3110</v>
      </c>
      <c r="N479" s="430" t="s">
        <v>1890</v>
      </c>
      <c r="O479" s="430" t="s">
        <v>1891</v>
      </c>
      <c r="P479" s="430" t="s">
        <v>1892</v>
      </c>
      <c r="Q479" s="432" t="s">
        <v>1893</v>
      </c>
      <c r="R479" s="432" t="s">
        <v>1894</v>
      </c>
      <c r="T479" s="430" t="s">
        <v>1895</v>
      </c>
      <c r="V479" s="430" t="s">
        <v>1895</v>
      </c>
      <c r="AD479" s="430">
        <v>20180701</v>
      </c>
      <c r="AE479" s="430">
        <v>20190630</v>
      </c>
      <c r="AG479" s="430" t="s">
        <v>1896</v>
      </c>
      <c r="AH479" s="430" t="s">
        <v>1896</v>
      </c>
      <c r="AI479" s="430" t="s">
        <v>1896</v>
      </c>
      <c r="AJ479" s="439">
        <v>6034</v>
      </c>
      <c r="AL479" s="433"/>
      <c r="AU479" s="430" t="s">
        <v>1896</v>
      </c>
      <c r="AV479" s="430" t="s">
        <v>1897</v>
      </c>
      <c r="BG479" s="435"/>
    </row>
    <row r="480" spans="1:59" ht="15" customHeight="1" x14ac:dyDescent="0.3">
      <c r="A480" s="430" t="s">
        <v>1883</v>
      </c>
      <c r="B480" s="430">
        <v>2019</v>
      </c>
      <c r="C480" s="16" t="s">
        <v>802</v>
      </c>
      <c r="D480" s="430" t="s">
        <v>1884</v>
      </c>
      <c r="E480" s="430" t="s">
        <v>1885</v>
      </c>
      <c r="F480" s="430"/>
      <c r="H480" s="432" t="s">
        <v>1886</v>
      </c>
      <c r="I480" s="432" t="s">
        <v>1887</v>
      </c>
      <c r="J480" s="432" t="s">
        <v>1888</v>
      </c>
      <c r="K480" s="430" t="s">
        <v>1889</v>
      </c>
      <c r="L480" s="430" t="s">
        <v>1889</v>
      </c>
      <c r="M480" s="430">
        <v>3110</v>
      </c>
      <c r="N480" s="430" t="s">
        <v>1890</v>
      </c>
      <c r="O480" s="430" t="s">
        <v>1891</v>
      </c>
      <c r="P480" s="430" t="s">
        <v>1892</v>
      </c>
      <c r="Q480" s="432" t="s">
        <v>1893</v>
      </c>
      <c r="R480" s="432" t="s">
        <v>1894</v>
      </c>
      <c r="T480" s="430" t="s">
        <v>1895</v>
      </c>
      <c r="V480" s="430" t="s">
        <v>1895</v>
      </c>
      <c r="AD480" s="430">
        <v>20180701</v>
      </c>
      <c r="AE480" s="430">
        <v>20190630</v>
      </c>
      <c r="AG480" s="430" t="s">
        <v>1896</v>
      </c>
      <c r="AH480" s="430" t="s">
        <v>1896</v>
      </c>
      <c r="AI480" s="430" t="s">
        <v>1896</v>
      </c>
      <c r="AJ480" s="439">
        <v>6034</v>
      </c>
      <c r="AL480" s="433"/>
      <c r="AU480" s="430" t="s">
        <v>1896</v>
      </c>
      <c r="AV480" s="430" t="s">
        <v>1897</v>
      </c>
      <c r="BG480" s="435"/>
    </row>
    <row r="481" spans="1:59" ht="15" customHeight="1" x14ac:dyDescent="0.3">
      <c r="A481" s="430" t="s">
        <v>1883</v>
      </c>
      <c r="B481" s="430">
        <v>2019</v>
      </c>
      <c r="C481" s="16" t="s">
        <v>803</v>
      </c>
      <c r="D481" s="430" t="s">
        <v>1884</v>
      </c>
      <c r="E481" s="430" t="s">
        <v>1885</v>
      </c>
      <c r="F481" s="430"/>
      <c r="H481" s="432" t="s">
        <v>1886</v>
      </c>
      <c r="I481" s="432" t="s">
        <v>1887</v>
      </c>
      <c r="J481" s="432" t="s">
        <v>1888</v>
      </c>
      <c r="K481" s="430" t="s">
        <v>1889</v>
      </c>
      <c r="L481" s="430" t="s">
        <v>1889</v>
      </c>
      <c r="M481" s="430">
        <v>3110</v>
      </c>
      <c r="N481" s="430" t="s">
        <v>1890</v>
      </c>
      <c r="O481" s="430" t="s">
        <v>1891</v>
      </c>
      <c r="P481" s="430" t="s">
        <v>1892</v>
      </c>
      <c r="Q481" s="432" t="s">
        <v>1893</v>
      </c>
      <c r="R481" s="432" t="s">
        <v>1894</v>
      </c>
      <c r="T481" s="430" t="s">
        <v>1895</v>
      </c>
      <c r="V481" s="430" t="s">
        <v>1895</v>
      </c>
      <c r="AD481" s="430">
        <v>20180701</v>
      </c>
      <c r="AE481" s="430">
        <v>20190630</v>
      </c>
      <c r="AG481" s="430" t="s">
        <v>1896</v>
      </c>
      <c r="AH481" s="430" t="s">
        <v>1896</v>
      </c>
      <c r="AI481" s="430" t="s">
        <v>1896</v>
      </c>
      <c r="AJ481" s="439">
        <v>6034</v>
      </c>
      <c r="AL481" s="433"/>
      <c r="AU481" s="430" t="s">
        <v>1896</v>
      </c>
      <c r="AV481" s="430" t="s">
        <v>1897</v>
      </c>
      <c r="BG481" s="435"/>
    </row>
    <row r="482" spans="1:59" ht="15" customHeight="1" x14ac:dyDescent="0.3">
      <c r="A482" s="430" t="s">
        <v>1883</v>
      </c>
      <c r="B482" s="430">
        <v>2019</v>
      </c>
      <c r="C482" s="16" t="s">
        <v>804</v>
      </c>
      <c r="D482" s="430" t="s">
        <v>1884</v>
      </c>
      <c r="E482" s="430" t="s">
        <v>1885</v>
      </c>
      <c r="F482" s="430"/>
      <c r="H482" s="432" t="s">
        <v>1886</v>
      </c>
      <c r="I482" s="432" t="s">
        <v>1887</v>
      </c>
      <c r="J482" s="432" t="s">
        <v>1888</v>
      </c>
      <c r="K482" s="430" t="s">
        <v>1889</v>
      </c>
      <c r="L482" s="430" t="s">
        <v>1889</v>
      </c>
      <c r="M482" s="430">
        <v>3110</v>
      </c>
      <c r="N482" s="430" t="s">
        <v>1890</v>
      </c>
      <c r="O482" s="430" t="s">
        <v>1891</v>
      </c>
      <c r="P482" s="430" t="s">
        <v>1892</v>
      </c>
      <c r="Q482" s="432" t="s">
        <v>1893</v>
      </c>
      <c r="R482" s="432" t="s">
        <v>1894</v>
      </c>
      <c r="T482" s="430" t="s">
        <v>1895</v>
      </c>
      <c r="V482" s="430" t="s">
        <v>1895</v>
      </c>
      <c r="AD482" s="430">
        <v>20180701</v>
      </c>
      <c r="AE482" s="430">
        <v>20190630</v>
      </c>
      <c r="AG482" s="430" t="s">
        <v>1896</v>
      </c>
      <c r="AH482" s="430" t="s">
        <v>1896</v>
      </c>
      <c r="AI482" s="430" t="s">
        <v>1896</v>
      </c>
      <c r="AJ482" s="439">
        <v>6034</v>
      </c>
      <c r="AL482" s="433"/>
      <c r="AU482" s="430" t="s">
        <v>1896</v>
      </c>
      <c r="AV482" s="430" t="s">
        <v>1897</v>
      </c>
      <c r="BG482" s="435"/>
    </row>
    <row r="483" spans="1:59" ht="15" customHeight="1" x14ac:dyDescent="0.3">
      <c r="A483" s="430" t="s">
        <v>1883</v>
      </c>
      <c r="B483" s="430">
        <v>2019</v>
      </c>
      <c r="C483" s="16" t="s">
        <v>805</v>
      </c>
      <c r="D483" s="430" t="s">
        <v>1884</v>
      </c>
      <c r="E483" s="430" t="s">
        <v>1885</v>
      </c>
      <c r="F483" s="430"/>
      <c r="H483" s="432" t="s">
        <v>1886</v>
      </c>
      <c r="I483" s="432" t="s">
        <v>1887</v>
      </c>
      <c r="J483" s="432" t="s">
        <v>1888</v>
      </c>
      <c r="K483" s="430" t="s">
        <v>1889</v>
      </c>
      <c r="L483" s="430" t="s">
        <v>1889</v>
      </c>
      <c r="M483" s="430">
        <v>3110</v>
      </c>
      <c r="N483" s="430" t="s">
        <v>1890</v>
      </c>
      <c r="O483" s="430" t="s">
        <v>1891</v>
      </c>
      <c r="P483" s="430" t="s">
        <v>1892</v>
      </c>
      <c r="Q483" s="432" t="s">
        <v>1893</v>
      </c>
      <c r="R483" s="432" t="s">
        <v>1894</v>
      </c>
      <c r="T483" s="430" t="s">
        <v>1895</v>
      </c>
      <c r="V483" s="430" t="s">
        <v>1895</v>
      </c>
      <c r="AD483" s="430">
        <v>20180701</v>
      </c>
      <c r="AE483" s="430">
        <v>20190630</v>
      </c>
      <c r="AG483" s="430" t="s">
        <v>1896</v>
      </c>
      <c r="AH483" s="430" t="s">
        <v>1896</v>
      </c>
      <c r="AI483" s="430" t="s">
        <v>1896</v>
      </c>
      <c r="AJ483" s="439">
        <v>6034</v>
      </c>
      <c r="AL483" s="433"/>
      <c r="AU483" s="430" t="s">
        <v>1896</v>
      </c>
      <c r="AV483" s="430" t="s">
        <v>1897</v>
      </c>
      <c r="BG483" s="435"/>
    </row>
    <row r="484" spans="1:59" ht="15" customHeight="1" x14ac:dyDescent="0.3">
      <c r="A484" s="430" t="s">
        <v>1883</v>
      </c>
      <c r="B484" s="430">
        <v>2019</v>
      </c>
      <c r="C484" s="16" t="s">
        <v>807</v>
      </c>
      <c r="D484" s="430" t="s">
        <v>1884</v>
      </c>
      <c r="E484" s="430" t="s">
        <v>1885</v>
      </c>
      <c r="F484" s="430"/>
      <c r="H484" s="432" t="s">
        <v>1886</v>
      </c>
      <c r="I484" s="432" t="s">
        <v>1887</v>
      </c>
      <c r="J484" s="432" t="s">
        <v>1888</v>
      </c>
      <c r="K484" s="430" t="s">
        <v>1889</v>
      </c>
      <c r="L484" s="430" t="s">
        <v>1889</v>
      </c>
      <c r="M484" s="430">
        <v>3110</v>
      </c>
      <c r="N484" s="430" t="s">
        <v>1890</v>
      </c>
      <c r="O484" s="430" t="s">
        <v>1891</v>
      </c>
      <c r="P484" s="430" t="s">
        <v>1892</v>
      </c>
      <c r="Q484" s="432" t="s">
        <v>1893</v>
      </c>
      <c r="R484" s="432" t="s">
        <v>1894</v>
      </c>
      <c r="T484" s="430" t="s">
        <v>1895</v>
      </c>
      <c r="V484" s="430" t="s">
        <v>1895</v>
      </c>
      <c r="AD484" s="430">
        <v>20180701</v>
      </c>
      <c r="AE484" s="430">
        <v>20190630</v>
      </c>
      <c r="AG484" s="430" t="s">
        <v>1896</v>
      </c>
      <c r="AH484" s="430" t="s">
        <v>1896</v>
      </c>
      <c r="AI484" s="430" t="s">
        <v>1896</v>
      </c>
      <c r="AJ484" s="439">
        <v>6034</v>
      </c>
      <c r="AL484" s="433"/>
      <c r="AU484" s="430" t="s">
        <v>1896</v>
      </c>
      <c r="AV484" s="430" t="s">
        <v>1897</v>
      </c>
      <c r="BG484" s="435"/>
    </row>
    <row r="485" spans="1:59" ht="15" customHeight="1" x14ac:dyDescent="0.3">
      <c r="A485" s="430" t="s">
        <v>1883</v>
      </c>
      <c r="B485" s="430">
        <v>2019</v>
      </c>
      <c r="C485" s="16" t="s">
        <v>809</v>
      </c>
      <c r="D485" s="430" t="s">
        <v>1884</v>
      </c>
      <c r="E485" s="430" t="s">
        <v>1885</v>
      </c>
      <c r="F485" s="430"/>
      <c r="H485" s="432" t="s">
        <v>1886</v>
      </c>
      <c r="I485" s="432" t="s">
        <v>1887</v>
      </c>
      <c r="J485" s="432" t="s">
        <v>1888</v>
      </c>
      <c r="K485" s="430" t="s">
        <v>1889</v>
      </c>
      <c r="L485" s="430" t="s">
        <v>1889</v>
      </c>
      <c r="M485" s="430">
        <v>3110</v>
      </c>
      <c r="N485" s="430" t="s">
        <v>1890</v>
      </c>
      <c r="O485" s="430" t="s">
        <v>1891</v>
      </c>
      <c r="P485" s="430" t="s">
        <v>1892</v>
      </c>
      <c r="Q485" s="432" t="s">
        <v>1893</v>
      </c>
      <c r="R485" s="432" t="s">
        <v>1894</v>
      </c>
      <c r="T485" s="430" t="s">
        <v>1895</v>
      </c>
      <c r="V485" s="430" t="s">
        <v>1895</v>
      </c>
      <c r="AD485" s="430">
        <v>20180701</v>
      </c>
      <c r="AE485" s="430">
        <v>20190630</v>
      </c>
      <c r="AG485" s="430" t="s">
        <v>1896</v>
      </c>
      <c r="AH485" s="430" t="s">
        <v>1896</v>
      </c>
      <c r="AI485" s="430" t="s">
        <v>1896</v>
      </c>
      <c r="AJ485" s="439">
        <v>6034</v>
      </c>
      <c r="AL485" s="433"/>
      <c r="AU485" s="430" t="s">
        <v>1896</v>
      </c>
      <c r="AV485" s="430" t="s">
        <v>1897</v>
      </c>
      <c r="BG485" s="435"/>
    </row>
    <row r="486" spans="1:59" ht="15" customHeight="1" x14ac:dyDescent="0.3">
      <c r="A486" s="430" t="s">
        <v>1883</v>
      </c>
      <c r="B486" s="430">
        <v>2019</v>
      </c>
      <c r="C486" s="16" t="s">
        <v>810</v>
      </c>
      <c r="D486" s="430" t="s">
        <v>1884</v>
      </c>
      <c r="E486" s="430" t="s">
        <v>1885</v>
      </c>
      <c r="F486" s="430"/>
      <c r="H486" s="432" t="s">
        <v>1886</v>
      </c>
      <c r="I486" s="432" t="s">
        <v>1887</v>
      </c>
      <c r="J486" s="432" t="s">
        <v>1888</v>
      </c>
      <c r="K486" s="430" t="s">
        <v>1889</v>
      </c>
      <c r="L486" s="430" t="s">
        <v>1889</v>
      </c>
      <c r="M486" s="430">
        <v>3110</v>
      </c>
      <c r="N486" s="430" t="s">
        <v>1890</v>
      </c>
      <c r="O486" s="430" t="s">
        <v>1891</v>
      </c>
      <c r="P486" s="430" t="s">
        <v>1892</v>
      </c>
      <c r="Q486" s="432" t="s">
        <v>1893</v>
      </c>
      <c r="R486" s="432" t="s">
        <v>1894</v>
      </c>
      <c r="T486" s="430" t="s">
        <v>1895</v>
      </c>
      <c r="V486" s="430" t="s">
        <v>1895</v>
      </c>
      <c r="AD486" s="430">
        <v>20180701</v>
      </c>
      <c r="AE486" s="430">
        <v>20190630</v>
      </c>
      <c r="AG486" s="430" t="s">
        <v>1896</v>
      </c>
      <c r="AH486" s="430" t="s">
        <v>1896</v>
      </c>
      <c r="AI486" s="430" t="s">
        <v>1896</v>
      </c>
      <c r="AJ486" s="439">
        <v>6034</v>
      </c>
      <c r="AL486" s="433"/>
      <c r="AU486" s="430" t="s">
        <v>1896</v>
      </c>
      <c r="AV486" s="430" t="s">
        <v>1897</v>
      </c>
      <c r="BG486" s="435"/>
    </row>
    <row r="487" spans="1:59" ht="15" customHeight="1" x14ac:dyDescent="0.3">
      <c r="A487" s="430" t="s">
        <v>1883</v>
      </c>
      <c r="B487" s="430">
        <v>2019</v>
      </c>
      <c r="C487" s="16" t="s">
        <v>811</v>
      </c>
      <c r="D487" s="430" t="s">
        <v>1884</v>
      </c>
      <c r="E487" s="430" t="s">
        <v>1885</v>
      </c>
      <c r="F487" s="430"/>
      <c r="H487" s="432" t="s">
        <v>1886</v>
      </c>
      <c r="I487" s="432" t="s">
        <v>1887</v>
      </c>
      <c r="J487" s="432" t="s">
        <v>1888</v>
      </c>
      <c r="K487" s="430" t="s">
        <v>1889</v>
      </c>
      <c r="L487" s="430" t="s">
        <v>1889</v>
      </c>
      <c r="M487" s="430">
        <v>3110</v>
      </c>
      <c r="N487" s="430" t="s">
        <v>1890</v>
      </c>
      <c r="O487" s="430" t="s">
        <v>1891</v>
      </c>
      <c r="P487" s="430" t="s">
        <v>1892</v>
      </c>
      <c r="Q487" s="432" t="s">
        <v>1893</v>
      </c>
      <c r="R487" s="432" t="s">
        <v>1894</v>
      </c>
      <c r="T487" s="430" t="s">
        <v>1895</v>
      </c>
      <c r="V487" s="430" t="s">
        <v>1895</v>
      </c>
      <c r="AD487" s="430">
        <v>20180701</v>
      </c>
      <c r="AE487" s="430">
        <v>20190630</v>
      </c>
      <c r="AG487" s="430" t="s">
        <v>1896</v>
      </c>
      <c r="AH487" s="430" t="s">
        <v>1896</v>
      </c>
      <c r="AI487" s="430" t="s">
        <v>1896</v>
      </c>
      <c r="AJ487" s="439">
        <v>6034</v>
      </c>
      <c r="AL487" s="433"/>
      <c r="AU487" s="430" t="s">
        <v>1896</v>
      </c>
      <c r="AV487" s="430" t="s">
        <v>1897</v>
      </c>
      <c r="BG487" s="435"/>
    </row>
    <row r="488" spans="1:59" ht="15" customHeight="1" x14ac:dyDescent="0.3">
      <c r="A488" s="430" t="s">
        <v>1883</v>
      </c>
      <c r="B488" s="430">
        <v>2019</v>
      </c>
      <c r="C488" s="16" t="s">
        <v>813</v>
      </c>
      <c r="D488" s="430" t="s">
        <v>1884</v>
      </c>
      <c r="E488" s="430" t="s">
        <v>1885</v>
      </c>
      <c r="F488" s="430"/>
      <c r="H488" s="432" t="s">
        <v>1886</v>
      </c>
      <c r="I488" s="432" t="s">
        <v>1887</v>
      </c>
      <c r="J488" s="432" t="s">
        <v>1888</v>
      </c>
      <c r="K488" s="430" t="s">
        <v>1889</v>
      </c>
      <c r="L488" s="430" t="s">
        <v>1889</v>
      </c>
      <c r="M488" s="430">
        <v>3110</v>
      </c>
      <c r="N488" s="430" t="s">
        <v>1890</v>
      </c>
      <c r="O488" s="430" t="s">
        <v>1891</v>
      </c>
      <c r="P488" s="430" t="s">
        <v>1892</v>
      </c>
      <c r="Q488" s="432" t="s">
        <v>1893</v>
      </c>
      <c r="R488" s="432" t="s">
        <v>1894</v>
      </c>
      <c r="T488" s="430" t="s">
        <v>1895</v>
      </c>
      <c r="V488" s="430" t="s">
        <v>1895</v>
      </c>
      <c r="AD488" s="430">
        <v>20180701</v>
      </c>
      <c r="AE488" s="430">
        <v>20190630</v>
      </c>
      <c r="AG488" s="430" t="s">
        <v>1896</v>
      </c>
      <c r="AH488" s="430" t="s">
        <v>1896</v>
      </c>
      <c r="AI488" s="430" t="s">
        <v>1896</v>
      </c>
      <c r="AJ488" s="439">
        <v>6034</v>
      </c>
      <c r="AL488" s="433"/>
      <c r="AU488" s="430" t="s">
        <v>1896</v>
      </c>
      <c r="AV488" s="430" t="s">
        <v>1897</v>
      </c>
      <c r="BG488" s="435"/>
    </row>
    <row r="489" spans="1:59" ht="15" customHeight="1" x14ac:dyDescent="0.3">
      <c r="A489" s="430" t="s">
        <v>1883</v>
      </c>
      <c r="B489" s="430">
        <v>2019</v>
      </c>
      <c r="C489" s="16" t="s">
        <v>814</v>
      </c>
      <c r="D489" s="430" t="s">
        <v>1884</v>
      </c>
      <c r="E489" s="430" t="s">
        <v>1885</v>
      </c>
      <c r="F489" s="430"/>
      <c r="H489" s="432" t="s">
        <v>1886</v>
      </c>
      <c r="I489" s="432" t="s">
        <v>1887</v>
      </c>
      <c r="J489" s="432" t="s">
        <v>1888</v>
      </c>
      <c r="K489" s="430" t="s">
        <v>1889</v>
      </c>
      <c r="L489" s="430" t="s">
        <v>1889</v>
      </c>
      <c r="M489" s="430">
        <v>3110</v>
      </c>
      <c r="N489" s="430" t="s">
        <v>1890</v>
      </c>
      <c r="O489" s="430" t="s">
        <v>1891</v>
      </c>
      <c r="P489" s="430" t="s">
        <v>1892</v>
      </c>
      <c r="Q489" s="432" t="s">
        <v>1893</v>
      </c>
      <c r="R489" s="432" t="s">
        <v>1894</v>
      </c>
      <c r="T489" s="430" t="s">
        <v>1895</v>
      </c>
      <c r="V489" s="430" t="s">
        <v>1895</v>
      </c>
      <c r="AD489" s="430">
        <v>20180701</v>
      </c>
      <c r="AE489" s="430">
        <v>20190630</v>
      </c>
      <c r="AG489" s="430" t="s">
        <v>1896</v>
      </c>
      <c r="AH489" s="430" t="s">
        <v>1896</v>
      </c>
      <c r="AI489" s="430" t="s">
        <v>1896</v>
      </c>
      <c r="AJ489" s="439">
        <v>6034</v>
      </c>
      <c r="AL489" s="433"/>
      <c r="AU489" s="430" t="s">
        <v>1896</v>
      </c>
      <c r="AV489" s="430" t="s">
        <v>1897</v>
      </c>
      <c r="BG489" s="435"/>
    </row>
    <row r="490" spans="1:59" ht="15" customHeight="1" x14ac:dyDescent="0.3">
      <c r="A490" s="430" t="s">
        <v>1883</v>
      </c>
      <c r="B490" s="430">
        <v>2019</v>
      </c>
      <c r="C490" s="16" t="s">
        <v>815</v>
      </c>
      <c r="D490" s="430" t="s">
        <v>1884</v>
      </c>
      <c r="E490" s="430" t="s">
        <v>1885</v>
      </c>
      <c r="F490" s="430"/>
      <c r="H490" s="432" t="s">
        <v>1886</v>
      </c>
      <c r="I490" s="432" t="s">
        <v>1887</v>
      </c>
      <c r="J490" s="432" t="s">
        <v>1888</v>
      </c>
      <c r="K490" s="430" t="s">
        <v>1889</v>
      </c>
      <c r="L490" s="430" t="s">
        <v>1889</v>
      </c>
      <c r="M490" s="430">
        <v>3110</v>
      </c>
      <c r="N490" s="430" t="s">
        <v>1890</v>
      </c>
      <c r="O490" s="430" t="s">
        <v>1891</v>
      </c>
      <c r="P490" s="430" t="s">
        <v>1892</v>
      </c>
      <c r="Q490" s="432" t="s">
        <v>1893</v>
      </c>
      <c r="R490" s="432" t="s">
        <v>1894</v>
      </c>
      <c r="T490" s="430" t="s">
        <v>1895</v>
      </c>
      <c r="V490" s="430" t="s">
        <v>1895</v>
      </c>
      <c r="AD490" s="430">
        <v>20180701</v>
      </c>
      <c r="AE490" s="430">
        <v>20190630</v>
      </c>
      <c r="AG490" s="430" t="s">
        <v>1896</v>
      </c>
      <c r="AH490" s="430" t="s">
        <v>1896</v>
      </c>
      <c r="AI490" s="430" t="s">
        <v>1896</v>
      </c>
      <c r="AJ490" s="439">
        <v>6034</v>
      </c>
      <c r="AL490" s="433"/>
      <c r="AU490" s="430" t="s">
        <v>1896</v>
      </c>
      <c r="AV490" s="430" t="s">
        <v>1897</v>
      </c>
      <c r="BG490" s="435"/>
    </row>
    <row r="491" spans="1:59" ht="15" customHeight="1" x14ac:dyDescent="0.3">
      <c r="A491" s="430" t="s">
        <v>1883</v>
      </c>
      <c r="B491" s="430">
        <v>2019</v>
      </c>
      <c r="C491" s="16" t="s">
        <v>816</v>
      </c>
      <c r="D491" s="430" t="s">
        <v>1884</v>
      </c>
      <c r="E491" s="430" t="s">
        <v>1885</v>
      </c>
      <c r="F491" s="430"/>
      <c r="H491" s="432" t="s">
        <v>1886</v>
      </c>
      <c r="I491" s="432" t="s">
        <v>1887</v>
      </c>
      <c r="J491" s="432" t="s">
        <v>1888</v>
      </c>
      <c r="K491" s="430" t="s">
        <v>1889</v>
      </c>
      <c r="L491" s="430" t="s">
        <v>1889</v>
      </c>
      <c r="M491" s="430">
        <v>3110</v>
      </c>
      <c r="N491" s="430" t="s">
        <v>1890</v>
      </c>
      <c r="O491" s="430" t="s">
        <v>1891</v>
      </c>
      <c r="P491" s="430" t="s">
        <v>1892</v>
      </c>
      <c r="Q491" s="432" t="s">
        <v>1893</v>
      </c>
      <c r="R491" s="432" t="s">
        <v>1894</v>
      </c>
      <c r="T491" s="430" t="s">
        <v>1895</v>
      </c>
      <c r="V491" s="430" t="s">
        <v>1895</v>
      </c>
      <c r="AD491" s="430">
        <v>20180701</v>
      </c>
      <c r="AE491" s="430">
        <v>20190630</v>
      </c>
      <c r="AG491" s="430" t="s">
        <v>1896</v>
      </c>
      <c r="AH491" s="430" t="s">
        <v>1896</v>
      </c>
      <c r="AI491" s="430" t="s">
        <v>1896</v>
      </c>
      <c r="AJ491" s="439">
        <v>6034</v>
      </c>
      <c r="AL491" s="433"/>
      <c r="AU491" s="430" t="s">
        <v>1896</v>
      </c>
      <c r="AV491" s="430" t="s">
        <v>1897</v>
      </c>
      <c r="BG491" s="435"/>
    </row>
    <row r="492" spans="1:59" ht="15" customHeight="1" x14ac:dyDescent="0.3">
      <c r="A492" s="430" t="s">
        <v>1883</v>
      </c>
      <c r="B492" s="430">
        <v>2019</v>
      </c>
      <c r="C492" s="16" t="s">
        <v>818</v>
      </c>
      <c r="D492" s="430" t="s">
        <v>1884</v>
      </c>
      <c r="E492" s="430" t="s">
        <v>1885</v>
      </c>
      <c r="F492" s="430"/>
      <c r="H492" s="432" t="s">
        <v>1886</v>
      </c>
      <c r="I492" s="432" t="s">
        <v>1887</v>
      </c>
      <c r="J492" s="432" t="s">
        <v>1888</v>
      </c>
      <c r="K492" s="430" t="s">
        <v>1889</v>
      </c>
      <c r="L492" s="430" t="s">
        <v>1889</v>
      </c>
      <c r="M492" s="430">
        <v>3110</v>
      </c>
      <c r="N492" s="430" t="s">
        <v>1890</v>
      </c>
      <c r="O492" s="430" t="s">
        <v>1891</v>
      </c>
      <c r="P492" s="430" t="s">
        <v>1892</v>
      </c>
      <c r="Q492" s="432" t="s">
        <v>1893</v>
      </c>
      <c r="R492" s="432" t="s">
        <v>1894</v>
      </c>
      <c r="T492" s="430" t="s">
        <v>1895</v>
      </c>
      <c r="V492" s="430" t="s">
        <v>1895</v>
      </c>
      <c r="AD492" s="430">
        <v>20180701</v>
      </c>
      <c r="AE492" s="430">
        <v>20190630</v>
      </c>
      <c r="AG492" s="430" t="s">
        <v>1896</v>
      </c>
      <c r="AH492" s="430" t="s">
        <v>1896</v>
      </c>
      <c r="AI492" s="430" t="s">
        <v>1896</v>
      </c>
      <c r="AJ492" s="439">
        <v>6034</v>
      </c>
      <c r="AL492" s="433"/>
      <c r="AU492" s="430" t="s">
        <v>1896</v>
      </c>
      <c r="AV492" s="430" t="s">
        <v>1897</v>
      </c>
      <c r="BG492" s="435"/>
    </row>
    <row r="493" spans="1:59" ht="15" customHeight="1" x14ac:dyDescent="0.3">
      <c r="A493" s="430" t="s">
        <v>1883</v>
      </c>
      <c r="B493" s="430">
        <v>2019</v>
      </c>
      <c r="C493" s="16" t="s">
        <v>1632</v>
      </c>
      <c r="D493" s="430" t="s">
        <v>1884</v>
      </c>
      <c r="E493" s="430" t="s">
        <v>1885</v>
      </c>
      <c r="F493" s="430"/>
      <c r="H493" s="432" t="s">
        <v>1886</v>
      </c>
      <c r="I493" s="432" t="s">
        <v>1887</v>
      </c>
      <c r="J493" s="432" t="s">
        <v>1888</v>
      </c>
      <c r="K493" s="430" t="s">
        <v>1889</v>
      </c>
      <c r="L493" s="430" t="s">
        <v>1889</v>
      </c>
      <c r="M493" s="430">
        <v>3110</v>
      </c>
      <c r="N493" s="430" t="s">
        <v>1890</v>
      </c>
      <c r="O493" s="430" t="s">
        <v>1891</v>
      </c>
      <c r="P493" s="430" t="s">
        <v>1892</v>
      </c>
      <c r="Q493" s="432" t="s">
        <v>1893</v>
      </c>
      <c r="R493" s="432" t="s">
        <v>1894</v>
      </c>
      <c r="T493" s="430" t="s">
        <v>1895</v>
      </c>
      <c r="V493" s="430" t="s">
        <v>1895</v>
      </c>
      <c r="AD493" s="430">
        <v>20180701</v>
      </c>
      <c r="AE493" s="430">
        <v>20190630</v>
      </c>
      <c r="AG493" s="430" t="s">
        <v>1896</v>
      </c>
      <c r="AH493" s="430" t="s">
        <v>1896</v>
      </c>
      <c r="AI493" s="430" t="s">
        <v>1896</v>
      </c>
      <c r="AJ493" s="439">
        <v>2247</v>
      </c>
      <c r="AL493" s="433"/>
      <c r="AU493" s="430" t="s">
        <v>1896</v>
      </c>
      <c r="AV493" s="430" t="s">
        <v>1897</v>
      </c>
      <c r="BG493" s="435"/>
    </row>
    <row r="494" spans="1:59" ht="15" customHeight="1" x14ac:dyDescent="0.3">
      <c r="A494" s="430" t="s">
        <v>1883</v>
      </c>
      <c r="B494" s="430">
        <v>2019</v>
      </c>
      <c r="C494" s="16" t="s">
        <v>1634</v>
      </c>
      <c r="D494" s="430" t="s">
        <v>1884</v>
      </c>
      <c r="E494" s="430" t="s">
        <v>1885</v>
      </c>
      <c r="F494" s="430"/>
      <c r="H494" s="432" t="s">
        <v>1886</v>
      </c>
      <c r="I494" s="432" t="s">
        <v>1887</v>
      </c>
      <c r="J494" s="432" t="s">
        <v>1888</v>
      </c>
      <c r="K494" s="430" t="s">
        <v>1889</v>
      </c>
      <c r="L494" s="430" t="s">
        <v>1889</v>
      </c>
      <c r="M494" s="430">
        <v>3110</v>
      </c>
      <c r="N494" s="430" t="s">
        <v>1890</v>
      </c>
      <c r="O494" s="430" t="s">
        <v>1891</v>
      </c>
      <c r="P494" s="430" t="s">
        <v>1892</v>
      </c>
      <c r="Q494" s="432" t="s">
        <v>1893</v>
      </c>
      <c r="R494" s="432" t="s">
        <v>1894</v>
      </c>
      <c r="T494" s="430" t="s">
        <v>1895</v>
      </c>
      <c r="V494" s="430" t="s">
        <v>1895</v>
      </c>
      <c r="AD494" s="430">
        <v>20180701</v>
      </c>
      <c r="AE494" s="430">
        <v>20190630</v>
      </c>
      <c r="AG494" s="430" t="s">
        <v>1896</v>
      </c>
      <c r="AH494" s="430" t="s">
        <v>1896</v>
      </c>
      <c r="AI494" s="430" t="s">
        <v>1896</v>
      </c>
      <c r="AJ494" s="439">
        <v>3696</v>
      </c>
      <c r="AL494" s="433"/>
      <c r="AU494" s="430" t="s">
        <v>1896</v>
      </c>
      <c r="AV494" s="430" t="s">
        <v>1897</v>
      </c>
      <c r="BG494" s="435"/>
    </row>
    <row r="495" spans="1:59" ht="15" customHeight="1" x14ac:dyDescent="0.3">
      <c r="A495" s="430" t="s">
        <v>1883</v>
      </c>
      <c r="B495" s="430">
        <v>2019</v>
      </c>
      <c r="C495" s="16" t="s">
        <v>1214</v>
      </c>
      <c r="D495" s="430" t="s">
        <v>1884</v>
      </c>
      <c r="E495" s="430" t="s">
        <v>1885</v>
      </c>
      <c r="F495" s="430"/>
      <c r="H495" s="432" t="s">
        <v>1886</v>
      </c>
      <c r="I495" s="432" t="s">
        <v>1887</v>
      </c>
      <c r="J495" s="432" t="s">
        <v>1888</v>
      </c>
      <c r="K495" s="430" t="s">
        <v>1889</v>
      </c>
      <c r="L495" s="430" t="s">
        <v>1889</v>
      </c>
      <c r="M495" s="430">
        <v>3110</v>
      </c>
      <c r="N495" s="430" t="s">
        <v>1890</v>
      </c>
      <c r="O495" s="430" t="s">
        <v>1891</v>
      </c>
      <c r="P495" s="430" t="s">
        <v>1892</v>
      </c>
      <c r="Q495" s="432" t="s">
        <v>1893</v>
      </c>
      <c r="R495" s="432" t="s">
        <v>1894</v>
      </c>
      <c r="T495" s="430" t="s">
        <v>1895</v>
      </c>
      <c r="V495" s="430" t="s">
        <v>1895</v>
      </c>
      <c r="AD495" s="430">
        <v>20180701</v>
      </c>
      <c r="AE495" s="430">
        <v>20190630</v>
      </c>
      <c r="AG495" s="430" t="s">
        <v>1896</v>
      </c>
      <c r="AH495" s="430" t="s">
        <v>1896</v>
      </c>
      <c r="AI495" s="430" t="s">
        <v>1896</v>
      </c>
      <c r="AJ495" s="439">
        <v>3297</v>
      </c>
      <c r="AL495" s="433"/>
      <c r="AM495" s="434"/>
      <c r="AN495" s="434"/>
      <c r="AO495" s="434"/>
      <c r="AP495" s="434"/>
      <c r="AQ495" s="434"/>
      <c r="AR495" s="434"/>
      <c r="AS495" s="434"/>
      <c r="AT495" s="434"/>
      <c r="AU495" s="432" t="s">
        <v>1896</v>
      </c>
      <c r="AV495" s="432" t="s">
        <v>1897</v>
      </c>
      <c r="AW495" s="434"/>
      <c r="AX495" s="434"/>
      <c r="AY495" s="434"/>
      <c r="BA495" s="434"/>
      <c r="BB495" s="434"/>
      <c r="BC495" s="434"/>
      <c r="BD495" s="434"/>
      <c r="BE495" s="434"/>
      <c r="BF495" s="434"/>
      <c r="BG495" s="435"/>
    </row>
    <row r="496" spans="1:59" ht="15" customHeight="1" x14ac:dyDescent="0.3">
      <c r="A496" s="430" t="s">
        <v>1883</v>
      </c>
      <c r="B496" s="430">
        <v>2019</v>
      </c>
      <c r="C496" s="16" t="s">
        <v>1637</v>
      </c>
      <c r="D496" s="430" t="s">
        <v>1884</v>
      </c>
      <c r="E496" s="430" t="s">
        <v>1885</v>
      </c>
      <c r="F496" s="430"/>
      <c r="H496" s="432" t="s">
        <v>1886</v>
      </c>
      <c r="I496" s="432" t="s">
        <v>1887</v>
      </c>
      <c r="J496" s="432" t="s">
        <v>1888</v>
      </c>
      <c r="K496" s="430" t="s">
        <v>1889</v>
      </c>
      <c r="L496" s="430" t="s">
        <v>1889</v>
      </c>
      <c r="M496" s="430">
        <v>3110</v>
      </c>
      <c r="N496" s="430" t="s">
        <v>1890</v>
      </c>
      <c r="O496" s="430" t="s">
        <v>1891</v>
      </c>
      <c r="P496" s="430" t="s">
        <v>1892</v>
      </c>
      <c r="Q496" s="432" t="s">
        <v>1893</v>
      </c>
      <c r="R496" s="432" t="s">
        <v>1894</v>
      </c>
      <c r="T496" s="430" t="s">
        <v>1895</v>
      </c>
      <c r="V496" s="430" t="s">
        <v>1895</v>
      </c>
      <c r="AD496" s="430">
        <v>20180701</v>
      </c>
      <c r="AE496" s="430">
        <v>20190630</v>
      </c>
      <c r="AG496" s="430" t="s">
        <v>1896</v>
      </c>
      <c r="AH496" s="430" t="s">
        <v>1896</v>
      </c>
      <c r="AI496" s="430" t="s">
        <v>1896</v>
      </c>
      <c r="AJ496" s="439">
        <v>12068</v>
      </c>
      <c r="AL496" s="433"/>
      <c r="AU496" s="430" t="s">
        <v>1896</v>
      </c>
      <c r="AV496" s="430" t="s">
        <v>1897</v>
      </c>
      <c r="BG496" s="435"/>
    </row>
    <row r="497" spans="1:59" ht="15" customHeight="1" x14ac:dyDescent="0.3">
      <c r="A497" s="430" t="s">
        <v>1883</v>
      </c>
      <c r="B497" s="430">
        <v>2019</v>
      </c>
      <c r="C497" s="16" t="s">
        <v>821</v>
      </c>
      <c r="D497" s="430" t="s">
        <v>1884</v>
      </c>
      <c r="E497" s="430" t="s">
        <v>1885</v>
      </c>
      <c r="F497" s="430"/>
      <c r="H497" s="432" t="s">
        <v>1886</v>
      </c>
      <c r="I497" s="432" t="s">
        <v>1887</v>
      </c>
      <c r="J497" s="432" t="s">
        <v>1888</v>
      </c>
      <c r="K497" s="430" t="s">
        <v>1889</v>
      </c>
      <c r="L497" s="430" t="s">
        <v>1889</v>
      </c>
      <c r="M497" s="430">
        <v>3110</v>
      </c>
      <c r="N497" s="430" t="s">
        <v>1890</v>
      </c>
      <c r="O497" s="430" t="s">
        <v>1891</v>
      </c>
      <c r="P497" s="430" t="s">
        <v>1892</v>
      </c>
      <c r="Q497" s="432" t="s">
        <v>1893</v>
      </c>
      <c r="R497" s="432" t="s">
        <v>1894</v>
      </c>
      <c r="T497" s="430" t="s">
        <v>1895</v>
      </c>
      <c r="V497" s="430" t="s">
        <v>1895</v>
      </c>
      <c r="AD497" s="430">
        <v>20180701</v>
      </c>
      <c r="AE497" s="430">
        <v>20190630</v>
      </c>
      <c r="AG497" s="430" t="s">
        <v>1896</v>
      </c>
      <c r="AH497" s="430" t="s">
        <v>1896</v>
      </c>
      <c r="AI497" s="430" t="s">
        <v>1896</v>
      </c>
      <c r="AJ497" s="439">
        <v>6034</v>
      </c>
      <c r="AL497" s="433"/>
      <c r="AU497" s="430" t="s">
        <v>1896</v>
      </c>
      <c r="AV497" s="430" t="s">
        <v>1897</v>
      </c>
      <c r="BG497" s="435"/>
    </row>
    <row r="498" spans="1:59" ht="15" customHeight="1" x14ac:dyDescent="0.3">
      <c r="A498" s="430" t="s">
        <v>1883</v>
      </c>
      <c r="B498" s="430">
        <v>2019</v>
      </c>
      <c r="C498" s="16" t="s">
        <v>822</v>
      </c>
      <c r="D498" s="430" t="s">
        <v>1884</v>
      </c>
      <c r="E498" s="430" t="s">
        <v>1885</v>
      </c>
      <c r="F498" s="430"/>
      <c r="H498" s="432" t="s">
        <v>1886</v>
      </c>
      <c r="I498" s="432" t="s">
        <v>1887</v>
      </c>
      <c r="J498" s="432" t="s">
        <v>1888</v>
      </c>
      <c r="K498" s="430" t="s">
        <v>1889</v>
      </c>
      <c r="L498" s="430" t="s">
        <v>1889</v>
      </c>
      <c r="M498" s="430">
        <v>3110</v>
      </c>
      <c r="N498" s="430" t="s">
        <v>1890</v>
      </c>
      <c r="O498" s="430" t="s">
        <v>1891</v>
      </c>
      <c r="P498" s="430" t="s">
        <v>1892</v>
      </c>
      <c r="Q498" s="432" t="s">
        <v>1893</v>
      </c>
      <c r="R498" s="432" t="s">
        <v>1894</v>
      </c>
      <c r="T498" s="430" t="s">
        <v>1895</v>
      </c>
      <c r="V498" s="430" t="s">
        <v>1895</v>
      </c>
      <c r="AD498" s="430">
        <v>20180701</v>
      </c>
      <c r="AE498" s="430">
        <v>20190630</v>
      </c>
      <c r="AG498" s="430" t="s">
        <v>1896</v>
      </c>
      <c r="AH498" s="430" t="s">
        <v>1896</v>
      </c>
      <c r="AI498" s="430" t="s">
        <v>1896</v>
      </c>
      <c r="AJ498" s="439">
        <v>6034</v>
      </c>
      <c r="AL498" s="433"/>
      <c r="AU498" s="430" t="s">
        <v>1896</v>
      </c>
      <c r="AV498" s="430" t="s">
        <v>1897</v>
      </c>
      <c r="BG498" s="435"/>
    </row>
    <row r="499" spans="1:59" ht="15" customHeight="1" x14ac:dyDescent="0.3">
      <c r="A499" s="430" t="s">
        <v>1883</v>
      </c>
      <c r="B499" s="430">
        <v>2019</v>
      </c>
      <c r="C499" s="16" t="s">
        <v>823</v>
      </c>
      <c r="D499" s="430" t="s">
        <v>1884</v>
      </c>
      <c r="E499" s="430" t="s">
        <v>1885</v>
      </c>
      <c r="F499" s="430"/>
      <c r="H499" s="432" t="s">
        <v>1886</v>
      </c>
      <c r="I499" s="432" t="s">
        <v>1887</v>
      </c>
      <c r="J499" s="432" t="s">
        <v>1888</v>
      </c>
      <c r="K499" s="430" t="s">
        <v>1889</v>
      </c>
      <c r="L499" s="430" t="s">
        <v>1889</v>
      </c>
      <c r="M499" s="430">
        <v>3110</v>
      </c>
      <c r="N499" s="430" t="s">
        <v>1890</v>
      </c>
      <c r="O499" s="430" t="s">
        <v>1891</v>
      </c>
      <c r="P499" s="430" t="s">
        <v>1892</v>
      </c>
      <c r="Q499" s="432" t="s">
        <v>1893</v>
      </c>
      <c r="R499" s="432" t="s">
        <v>1894</v>
      </c>
      <c r="T499" s="430" t="s">
        <v>1895</v>
      </c>
      <c r="V499" s="430" t="s">
        <v>1895</v>
      </c>
      <c r="AD499" s="430">
        <v>20180701</v>
      </c>
      <c r="AE499" s="430">
        <v>20190630</v>
      </c>
      <c r="AG499" s="430" t="s">
        <v>1896</v>
      </c>
      <c r="AH499" s="430" t="s">
        <v>1896</v>
      </c>
      <c r="AI499" s="430" t="s">
        <v>1896</v>
      </c>
      <c r="AJ499" s="439">
        <v>6034</v>
      </c>
      <c r="AL499" s="433"/>
      <c r="AU499" s="430" t="s">
        <v>1896</v>
      </c>
      <c r="AV499" s="430" t="s">
        <v>1897</v>
      </c>
      <c r="BG499" s="435"/>
    </row>
    <row r="500" spans="1:59" ht="15" customHeight="1" x14ac:dyDescent="0.3">
      <c r="A500" s="430" t="s">
        <v>1883</v>
      </c>
      <c r="B500" s="430">
        <v>2019</v>
      </c>
      <c r="C500" s="16" t="s">
        <v>501</v>
      </c>
      <c r="D500" s="430" t="s">
        <v>1884</v>
      </c>
      <c r="E500" s="430" t="s">
        <v>1885</v>
      </c>
      <c r="F500" s="430"/>
      <c r="H500" s="432" t="s">
        <v>1886</v>
      </c>
      <c r="I500" s="432" t="s">
        <v>1887</v>
      </c>
      <c r="J500" s="432" t="s">
        <v>1888</v>
      </c>
      <c r="K500" s="430" t="s">
        <v>1889</v>
      </c>
      <c r="L500" s="430" t="s">
        <v>1889</v>
      </c>
      <c r="M500" s="430">
        <v>3110</v>
      </c>
      <c r="N500" s="430" t="s">
        <v>1890</v>
      </c>
      <c r="O500" s="430" t="s">
        <v>1891</v>
      </c>
      <c r="P500" s="430" t="s">
        <v>1892</v>
      </c>
      <c r="Q500" s="432" t="s">
        <v>1893</v>
      </c>
      <c r="R500" s="432" t="s">
        <v>1894</v>
      </c>
      <c r="T500" s="430" t="s">
        <v>1895</v>
      </c>
      <c r="V500" s="430" t="s">
        <v>1895</v>
      </c>
      <c r="AD500" s="430">
        <v>20180701</v>
      </c>
      <c r="AE500" s="430">
        <v>20190630</v>
      </c>
      <c r="AG500" s="430" t="s">
        <v>1896</v>
      </c>
      <c r="AH500" s="430" t="s">
        <v>1896</v>
      </c>
      <c r="AI500" s="430" t="s">
        <v>1896</v>
      </c>
      <c r="AJ500" s="439">
        <v>4557</v>
      </c>
      <c r="AL500" s="433"/>
      <c r="AU500" s="430" t="s">
        <v>1896</v>
      </c>
      <c r="AV500" s="430" t="s">
        <v>1897</v>
      </c>
      <c r="BG500" s="435"/>
    </row>
    <row r="501" spans="1:59" ht="15" customHeight="1" x14ac:dyDescent="0.3">
      <c r="A501" s="430" t="s">
        <v>1883</v>
      </c>
      <c r="B501" s="430">
        <v>2019</v>
      </c>
      <c r="C501" s="16" t="s">
        <v>849</v>
      </c>
      <c r="D501" s="430" t="s">
        <v>1884</v>
      </c>
      <c r="E501" s="430" t="s">
        <v>1885</v>
      </c>
      <c r="F501" s="430"/>
      <c r="H501" s="432" t="s">
        <v>1886</v>
      </c>
      <c r="I501" s="432" t="s">
        <v>1887</v>
      </c>
      <c r="J501" s="432" t="s">
        <v>1888</v>
      </c>
      <c r="K501" s="430" t="s">
        <v>1889</v>
      </c>
      <c r="L501" s="430" t="s">
        <v>1889</v>
      </c>
      <c r="M501" s="430">
        <v>3110</v>
      </c>
      <c r="N501" s="430" t="s">
        <v>1890</v>
      </c>
      <c r="O501" s="430" t="s">
        <v>1891</v>
      </c>
      <c r="P501" s="430" t="s">
        <v>1892</v>
      </c>
      <c r="Q501" s="432" t="s">
        <v>1893</v>
      </c>
      <c r="R501" s="432" t="s">
        <v>1894</v>
      </c>
      <c r="T501" s="430" t="s">
        <v>1895</v>
      </c>
      <c r="V501" s="430" t="s">
        <v>1895</v>
      </c>
      <c r="AD501" s="430">
        <v>20180701</v>
      </c>
      <c r="AE501" s="430">
        <v>20190630</v>
      </c>
      <c r="AG501" s="430" t="s">
        <v>1896</v>
      </c>
      <c r="AH501" s="430" t="s">
        <v>1896</v>
      </c>
      <c r="AI501" s="430" t="s">
        <v>1896</v>
      </c>
      <c r="AJ501" s="439">
        <v>6664</v>
      </c>
      <c r="AL501" s="433"/>
      <c r="AU501" s="430" t="s">
        <v>1896</v>
      </c>
      <c r="AV501" s="430" t="s">
        <v>1897</v>
      </c>
      <c r="BG501" s="435"/>
    </row>
    <row r="502" spans="1:59" ht="15" customHeight="1" x14ac:dyDescent="0.3">
      <c r="A502" s="430" t="s">
        <v>1883</v>
      </c>
      <c r="B502" s="430">
        <v>2019</v>
      </c>
      <c r="C502" s="16" t="s">
        <v>1142</v>
      </c>
      <c r="D502" s="430" t="s">
        <v>1884</v>
      </c>
      <c r="E502" s="430" t="s">
        <v>1885</v>
      </c>
      <c r="F502" s="430"/>
      <c r="H502" s="432" t="s">
        <v>1886</v>
      </c>
      <c r="I502" s="432" t="s">
        <v>1887</v>
      </c>
      <c r="J502" s="432" t="s">
        <v>1888</v>
      </c>
      <c r="K502" s="430" t="s">
        <v>1889</v>
      </c>
      <c r="L502" s="430" t="s">
        <v>1889</v>
      </c>
      <c r="M502" s="430">
        <v>3110</v>
      </c>
      <c r="N502" s="430" t="s">
        <v>1890</v>
      </c>
      <c r="O502" s="430" t="s">
        <v>1891</v>
      </c>
      <c r="P502" s="430" t="s">
        <v>1892</v>
      </c>
      <c r="Q502" s="432" t="s">
        <v>1893</v>
      </c>
      <c r="R502" s="432" t="s">
        <v>1894</v>
      </c>
      <c r="T502" s="430" t="s">
        <v>1895</v>
      </c>
      <c r="V502" s="430" t="s">
        <v>1895</v>
      </c>
      <c r="AD502" s="430">
        <v>20180701</v>
      </c>
      <c r="AE502" s="430">
        <v>20190630</v>
      </c>
      <c r="AG502" s="430" t="s">
        <v>1896</v>
      </c>
      <c r="AH502" s="430" t="s">
        <v>1896</v>
      </c>
      <c r="AI502" s="430" t="s">
        <v>1896</v>
      </c>
      <c r="AJ502" s="439">
        <v>1455</v>
      </c>
      <c r="AL502" s="433"/>
      <c r="AU502" s="430" t="s">
        <v>1896</v>
      </c>
      <c r="AV502" s="430" t="s">
        <v>1897</v>
      </c>
      <c r="BG502" s="435"/>
    </row>
    <row r="503" spans="1:59" ht="15" customHeight="1" x14ac:dyDescent="0.3">
      <c r="A503" s="430" t="s">
        <v>1883</v>
      </c>
      <c r="B503" s="430">
        <v>2019</v>
      </c>
      <c r="C503" s="16" t="s">
        <v>828</v>
      </c>
      <c r="D503" s="430" t="s">
        <v>1884</v>
      </c>
      <c r="E503" s="430" t="s">
        <v>1885</v>
      </c>
      <c r="F503" s="430"/>
      <c r="H503" s="432" t="s">
        <v>1886</v>
      </c>
      <c r="I503" s="432" t="s">
        <v>1887</v>
      </c>
      <c r="J503" s="432" t="s">
        <v>1888</v>
      </c>
      <c r="K503" s="430" t="s">
        <v>1889</v>
      </c>
      <c r="L503" s="430" t="s">
        <v>1889</v>
      </c>
      <c r="M503" s="430">
        <v>3110</v>
      </c>
      <c r="N503" s="430" t="s">
        <v>1890</v>
      </c>
      <c r="O503" s="430" t="s">
        <v>1891</v>
      </c>
      <c r="P503" s="430" t="s">
        <v>1892</v>
      </c>
      <c r="Q503" s="432" t="s">
        <v>1893</v>
      </c>
      <c r="R503" s="432" t="s">
        <v>1894</v>
      </c>
      <c r="T503" s="430" t="s">
        <v>1895</v>
      </c>
      <c r="V503" s="430" t="s">
        <v>1895</v>
      </c>
      <c r="AD503" s="430">
        <v>20180701</v>
      </c>
      <c r="AE503" s="430">
        <v>20190630</v>
      </c>
      <c r="AG503" s="430" t="s">
        <v>1896</v>
      </c>
      <c r="AH503" s="430" t="s">
        <v>1896</v>
      </c>
      <c r="AI503" s="430" t="s">
        <v>1896</v>
      </c>
      <c r="AJ503" s="439">
        <v>6034</v>
      </c>
      <c r="AL503" s="433"/>
      <c r="AU503" s="430" t="s">
        <v>1896</v>
      </c>
      <c r="AV503" s="430" t="s">
        <v>1897</v>
      </c>
      <c r="BG503" s="435"/>
    </row>
    <row r="504" spans="1:59" ht="15" customHeight="1" x14ac:dyDescent="0.3">
      <c r="A504" s="430" t="s">
        <v>1883</v>
      </c>
      <c r="B504" s="430">
        <v>2019</v>
      </c>
      <c r="C504" s="16" t="s">
        <v>829</v>
      </c>
      <c r="D504" s="430" t="s">
        <v>1884</v>
      </c>
      <c r="E504" s="430" t="s">
        <v>1885</v>
      </c>
      <c r="F504" s="430"/>
      <c r="H504" s="432" t="s">
        <v>1886</v>
      </c>
      <c r="I504" s="432" t="s">
        <v>1887</v>
      </c>
      <c r="J504" s="432" t="s">
        <v>1888</v>
      </c>
      <c r="K504" s="430" t="s">
        <v>1889</v>
      </c>
      <c r="L504" s="430" t="s">
        <v>1889</v>
      </c>
      <c r="M504" s="430">
        <v>3110</v>
      </c>
      <c r="N504" s="430" t="s">
        <v>1890</v>
      </c>
      <c r="O504" s="430" t="s">
        <v>1891</v>
      </c>
      <c r="P504" s="430" t="s">
        <v>1892</v>
      </c>
      <c r="Q504" s="432" t="s">
        <v>1893</v>
      </c>
      <c r="R504" s="432" t="s">
        <v>1894</v>
      </c>
      <c r="T504" s="430" t="s">
        <v>1895</v>
      </c>
      <c r="V504" s="430" t="s">
        <v>1895</v>
      </c>
      <c r="AD504" s="430">
        <v>20180701</v>
      </c>
      <c r="AE504" s="430">
        <v>20190630</v>
      </c>
      <c r="AG504" s="430" t="s">
        <v>1896</v>
      </c>
      <c r="AH504" s="430" t="s">
        <v>1896</v>
      </c>
      <c r="AI504" s="430" t="s">
        <v>1896</v>
      </c>
      <c r="AJ504" s="439">
        <v>6034</v>
      </c>
      <c r="AL504" s="433"/>
      <c r="AU504" s="430" t="s">
        <v>1896</v>
      </c>
      <c r="AV504" s="430" t="s">
        <v>1897</v>
      </c>
      <c r="BG504" s="435"/>
    </row>
    <row r="505" spans="1:59" ht="15" customHeight="1" x14ac:dyDescent="0.3">
      <c r="A505" s="430" t="s">
        <v>1883</v>
      </c>
      <c r="B505" s="430">
        <v>2019</v>
      </c>
      <c r="C505" s="16" t="s">
        <v>831</v>
      </c>
      <c r="D505" s="430" t="s">
        <v>1884</v>
      </c>
      <c r="E505" s="430" t="s">
        <v>1885</v>
      </c>
      <c r="F505" s="430"/>
      <c r="H505" s="432" t="s">
        <v>1886</v>
      </c>
      <c r="I505" s="432" t="s">
        <v>1887</v>
      </c>
      <c r="J505" s="432" t="s">
        <v>1888</v>
      </c>
      <c r="K505" s="430" t="s">
        <v>1889</v>
      </c>
      <c r="L505" s="430" t="s">
        <v>1889</v>
      </c>
      <c r="M505" s="430">
        <v>3110</v>
      </c>
      <c r="N505" s="430" t="s">
        <v>1890</v>
      </c>
      <c r="O505" s="430" t="s">
        <v>1891</v>
      </c>
      <c r="P505" s="430" t="s">
        <v>1892</v>
      </c>
      <c r="Q505" s="432" t="s">
        <v>1893</v>
      </c>
      <c r="R505" s="432" t="s">
        <v>1894</v>
      </c>
      <c r="T505" s="430" t="s">
        <v>1895</v>
      </c>
      <c r="V505" s="430" t="s">
        <v>1895</v>
      </c>
      <c r="AD505" s="430">
        <v>20180701</v>
      </c>
      <c r="AE505" s="430">
        <v>20190630</v>
      </c>
      <c r="AG505" s="430" t="s">
        <v>1896</v>
      </c>
      <c r="AH505" s="430" t="s">
        <v>1896</v>
      </c>
      <c r="AI505" s="430" t="s">
        <v>1896</v>
      </c>
      <c r="AJ505" s="439">
        <v>6034</v>
      </c>
      <c r="AL505" s="433"/>
      <c r="AU505" s="430" t="s">
        <v>1896</v>
      </c>
      <c r="AV505" s="430" t="s">
        <v>1897</v>
      </c>
      <c r="BG505" s="435"/>
    </row>
    <row r="506" spans="1:59" ht="15" customHeight="1" x14ac:dyDescent="0.3">
      <c r="A506" s="430" t="s">
        <v>1883</v>
      </c>
      <c r="B506" s="430">
        <v>2019</v>
      </c>
      <c r="C506" s="16" t="s">
        <v>832</v>
      </c>
      <c r="D506" s="430" t="s">
        <v>1884</v>
      </c>
      <c r="E506" s="430" t="s">
        <v>1885</v>
      </c>
      <c r="F506" s="430"/>
      <c r="H506" s="432" t="s">
        <v>1886</v>
      </c>
      <c r="I506" s="432" t="s">
        <v>1887</v>
      </c>
      <c r="J506" s="432" t="s">
        <v>1888</v>
      </c>
      <c r="K506" s="430" t="s">
        <v>1889</v>
      </c>
      <c r="L506" s="430" t="s">
        <v>1889</v>
      </c>
      <c r="M506" s="430">
        <v>3110</v>
      </c>
      <c r="N506" s="430" t="s">
        <v>1890</v>
      </c>
      <c r="O506" s="430" t="s">
        <v>1891</v>
      </c>
      <c r="P506" s="430" t="s">
        <v>1892</v>
      </c>
      <c r="Q506" s="432" t="s">
        <v>1893</v>
      </c>
      <c r="R506" s="432" t="s">
        <v>1894</v>
      </c>
      <c r="T506" s="430" t="s">
        <v>1895</v>
      </c>
      <c r="V506" s="430" t="s">
        <v>1895</v>
      </c>
      <c r="AD506" s="430">
        <v>20180701</v>
      </c>
      <c r="AE506" s="430">
        <v>20190630</v>
      </c>
      <c r="AG506" s="430" t="s">
        <v>1896</v>
      </c>
      <c r="AH506" s="430" t="s">
        <v>1896</v>
      </c>
      <c r="AI506" s="430" t="s">
        <v>1896</v>
      </c>
      <c r="AJ506" s="439">
        <v>6034</v>
      </c>
      <c r="AL506" s="433"/>
      <c r="AU506" s="430" t="s">
        <v>1896</v>
      </c>
      <c r="AV506" s="430" t="s">
        <v>1897</v>
      </c>
      <c r="BG506" s="435"/>
    </row>
    <row r="507" spans="1:59" ht="15" customHeight="1" x14ac:dyDescent="0.3">
      <c r="A507" s="430" t="s">
        <v>1883</v>
      </c>
      <c r="B507" s="430">
        <v>2019</v>
      </c>
      <c r="C507" s="16" t="s">
        <v>837</v>
      </c>
      <c r="D507" s="430" t="s">
        <v>1884</v>
      </c>
      <c r="E507" s="430" t="s">
        <v>1885</v>
      </c>
      <c r="F507" s="430"/>
      <c r="H507" s="432" t="s">
        <v>1886</v>
      </c>
      <c r="I507" s="432" t="s">
        <v>1887</v>
      </c>
      <c r="J507" s="432" t="s">
        <v>1888</v>
      </c>
      <c r="K507" s="430" t="s">
        <v>1889</v>
      </c>
      <c r="L507" s="430" t="s">
        <v>1889</v>
      </c>
      <c r="M507" s="430">
        <v>3110</v>
      </c>
      <c r="N507" s="430" t="s">
        <v>1890</v>
      </c>
      <c r="O507" s="430" t="s">
        <v>1891</v>
      </c>
      <c r="P507" s="430" t="s">
        <v>1892</v>
      </c>
      <c r="Q507" s="432" t="s">
        <v>1893</v>
      </c>
      <c r="R507" s="432" t="s">
        <v>1894</v>
      </c>
      <c r="T507" s="430" t="s">
        <v>1895</v>
      </c>
      <c r="V507" s="430" t="s">
        <v>1895</v>
      </c>
      <c r="AD507" s="430">
        <v>20180701</v>
      </c>
      <c r="AE507" s="430">
        <v>20190630</v>
      </c>
      <c r="AG507" s="430" t="s">
        <v>1896</v>
      </c>
      <c r="AH507" s="430" t="s">
        <v>1896</v>
      </c>
      <c r="AI507" s="430" t="s">
        <v>1896</v>
      </c>
      <c r="AJ507" s="439">
        <v>6034</v>
      </c>
      <c r="AL507" s="433"/>
      <c r="AU507" s="430" t="s">
        <v>1896</v>
      </c>
      <c r="AV507" s="430" t="s">
        <v>1897</v>
      </c>
      <c r="BG507" s="435"/>
    </row>
    <row r="508" spans="1:59" ht="15" customHeight="1" x14ac:dyDescent="0.3">
      <c r="A508" s="430" t="s">
        <v>1883</v>
      </c>
      <c r="B508" s="430">
        <v>2019</v>
      </c>
      <c r="C508" s="16" t="s">
        <v>839</v>
      </c>
      <c r="D508" s="430" t="s">
        <v>1884</v>
      </c>
      <c r="E508" s="430" t="s">
        <v>1885</v>
      </c>
      <c r="F508" s="430"/>
      <c r="H508" s="432" t="s">
        <v>1886</v>
      </c>
      <c r="I508" s="432" t="s">
        <v>1887</v>
      </c>
      <c r="J508" s="432" t="s">
        <v>1888</v>
      </c>
      <c r="K508" s="430" t="s">
        <v>1889</v>
      </c>
      <c r="L508" s="430" t="s">
        <v>1889</v>
      </c>
      <c r="M508" s="430">
        <v>3110</v>
      </c>
      <c r="N508" s="430" t="s">
        <v>1890</v>
      </c>
      <c r="O508" s="430" t="s">
        <v>1891</v>
      </c>
      <c r="P508" s="430" t="s">
        <v>1892</v>
      </c>
      <c r="Q508" s="432" t="s">
        <v>1893</v>
      </c>
      <c r="R508" s="432" t="s">
        <v>1894</v>
      </c>
      <c r="T508" s="430" t="s">
        <v>1895</v>
      </c>
      <c r="V508" s="430" t="s">
        <v>1895</v>
      </c>
      <c r="AD508" s="430">
        <v>20180701</v>
      </c>
      <c r="AE508" s="430">
        <v>20190630</v>
      </c>
      <c r="AG508" s="430" t="s">
        <v>1896</v>
      </c>
      <c r="AH508" s="430" t="s">
        <v>1896</v>
      </c>
      <c r="AI508" s="430" t="s">
        <v>1896</v>
      </c>
      <c r="AJ508" s="439">
        <v>6034</v>
      </c>
      <c r="AL508" s="433"/>
      <c r="AU508" s="430" t="s">
        <v>1896</v>
      </c>
      <c r="AV508" s="430" t="s">
        <v>1897</v>
      </c>
      <c r="BG508" s="435"/>
    </row>
    <row r="509" spans="1:59" ht="15" customHeight="1" x14ac:dyDescent="0.3">
      <c r="A509" s="430" t="s">
        <v>1883</v>
      </c>
      <c r="B509" s="430">
        <v>2019</v>
      </c>
      <c r="C509" s="16" t="s">
        <v>841</v>
      </c>
      <c r="D509" s="430" t="s">
        <v>1884</v>
      </c>
      <c r="E509" s="430" t="s">
        <v>1885</v>
      </c>
      <c r="F509" s="430"/>
      <c r="H509" s="432" t="s">
        <v>1886</v>
      </c>
      <c r="I509" s="432" t="s">
        <v>1887</v>
      </c>
      <c r="J509" s="432" t="s">
        <v>1888</v>
      </c>
      <c r="K509" s="430" t="s">
        <v>1889</v>
      </c>
      <c r="L509" s="430" t="s">
        <v>1889</v>
      </c>
      <c r="M509" s="430">
        <v>3110</v>
      </c>
      <c r="N509" s="430" t="s">
        <v>1890</v>
      </c>
      <c r="O509" s="430" t="s">
        <v>1891</v>
      </c>
      <c r="P509" s="430" t="s">
        <v>1892</v>
      </c>
      <c r="Q509" s="432" t="s">
        <v>1893</v>
      </c>
      <c r="R509" s="432" t="s">
        <v>1894</v>
      </c>
      <c r="T509" s="430" t="s">
        <v>1895</v>
      </c>
      <c r="V509" s="430" t="s">
        <v>1895</v>
      </c>
      <c r="AD509" s="430">
        <v>20180701</v>
      </c>
      <c r="AE509" s="430">
        <v>20190630</v>
      </c>
      <c r="AG509" s="430" t="s">
        <v>1896</v>
      </c>
      <c r="AH509" s="430" t="s">
        <v>1896</v>
      </c>
      <c r="AI509" s="430" t="s">
        <v>1896</v>
      </c>
      <c r="AJ509" s="439">
        <v>6034</v>
      </c>
      <c r="AL509" s="433"/>
      <c r="AU509" s="430" t="s">
        <v>1896</v>
      </c>
      <c r="AV509" s="430" t="s">
        <v>1897</v>
      </c>
      <c r="BG509" s="438"/>
    </row>
    <row r="510" spans="1:59" ht="15" customHeight="1" x14ac:dyDescent="0.3">
      <c r="A510" s="430" t="s">
        <v>1883</v>
      </c>
      <c r="B510" s="430">
        <v>2019</v>
      </c>
      <c r="C510" s="16" t="s">
        <v>843</v>
      </c>
      <c r="D510" s="430" t="s">
        <v>1884</v>
      </c>
      <c r="E510" s="430" t="s">
        <v>1885</v>
      </c>
      <c r="F510" s="430"/>
      <c r="H510" s="432" t="s">
        <v>1886</v>
      </c>
      <c r="I510" s="432" t="s">
        <v>1887</v>
      </c>
      <c r="J510" s="432" t="s">
        <v>1888</v>
      </c>
      <c r="K510" s="430" t="s">
        <v>1889</v>
      </c>
      <c r="L510" s="430" t="s">
        <v>1889</v>
      </c>
      <c r="M510" s="430">
        <v>3110</v>
      </c>
      <c r="N510" s="430" t="s">
        <v>1890</v>
      </c>
      <c r="O510" s="430" t="s">
        <v>1891</v>
      </c>
      <c r="P510" s="430" t="s">
        <v>1892</v>
      </c>
      <c r="Q510" s="432" t="s">
        <v>1893</v>
      </c>
      <c r="R510" s="432" t="s">
        <v>1894</v>
      </c>
      <c r="T510" s="430" t="s">
        <v>1895</v>
      </c>
      <c r="V510" s="430" t="s">
        <v>1895</v>
      </c>
      <c r="AD510" s="430">
        <v>20180701</v>
      </c>
      <c r="AE510" s="430">
        <v>20190630</v>
      </c>
      <c r="AG510" s="430" t="s">
        <v>1896</v>
      </c>
      <c r="AH510" s="430" t="s">
        <v>1896</v>
      </c>
      <c r="AI510" s="430" t="s">
        <v>1896</v>
      </c>
      <c r="AJ510" s="439">
        <v>6034</v>
      </c>
      <c r="AL510" s="433"/>
      <c r="AU510" s="430" t="s">
        <v>1896</v>
      </c>
      <c r="AV510" s="430" t="s">
        <v>1897</v>
      </c>
      <c r="BG510" s="435"/>
    </row>
    <row r="511" spans="1:59" ht="15" customHeight="1" x14ac:dyDescent="0.3">
      <c r="A511" s="430" t="s">
        <v>1883</v>
      </c>
      <c r="B511" s="430">
        <v>2019</v>
      </c>
      <c r="C511" s="16" t="s">
        <v>852</v>
      </c>
      <c r="D511" s="430" t="s">
        <v>1884</v>
      </c>
      <c r="E511" s="430" t="s">
        <v>1885</v>
      </c>
      <c r="F511" s="430"/>
      <c r="H511" s="432" t="s">
        <v>1886</v>
      </c>
      <c r="I511" s="432" t="s">
        <v>1887</v>
      </c>
      <c r="J511" s="432" t="s">
        <v>1888</v>
      </c>
      <c r="K511" s="430" t="s">
        <v>1889</v>
      </c>
      <c r="L511" s="430" t="s">
        <v>1889</v>
      </c>
      <c r="M511" s="430">
        <v>3110</v>
      </c>
      <c r="N511" s="430" t="s">
        <v>1890</v>
      </c>
      <c r="O511" s="430" t="s">
        <v>1891</v>
      </c>
      <c r="P511" s="430" t="s">
        <v>1892</v>
      </c>
      <c r="Q511" s="432" t="s">
        <v>1893</v>
      </c>
      <c r="R511" s="432" t="s">
        <v>1894</v>
      </c>
      <c r="T511" s="430" t="s">
        <v>1895</v>
      </c>
      <c r="V511" s="430" t="s">
        <v>1895</v>
      </c>
      <c r="AD511" s="430">
        <v>20180701</v>
      </c>
      <c r="AE511" s="430">
        <v>20190630</v>
      </c>
      <c r="AG511" s="430" t="s">
        <v>1896</v>
      </c>
      <c r="AH511" s="430" t="s">
        <v>1896</v>
      </c>
      <c r="AI511" s="430" t="s">
        <v>1896</v>
      </c>
      <c r="AJ511" s="439">
        <v>2338</v>
      </c>
      <c r="AL511" s="433"/>
      <c r="AU511" s="430" t="s">
        <v>1896</v>
      </c>
      <c r="AV511" s="430" t="s">
        <v>1897</v>
      </c>
      <c r="BG511" s="435"/>
    </row>
    <row r="512" spans="1:59" ht="15" customHeight="1" x14ac:dyDescent="0.3">
      <c r="A512" s="430" t="s">
        <v>1883</v>
      </c>
      <c r="B512" s="430">
        <v>2019</v>
      </c>
      <c r="C512" s="16" t="s">
        <v>856</v>
      </c>
      <c r="D512" s="430" t="s">
        <v>1884</v>
      </c>
      <c r="E512" s="430" t="s">
        <v>1885</v>
      </c>
      <c r="F512" s="430"/>
      <c r="H512" s="432" t="s">
        <v>1886</v>
      </c>
      <c r="I512" s="432" t="s">
        <v>1887</v>
      </c>
      <c r="J512" s="432" t="s">
        <v>1888</v>
      </c>
      <c r="K512" s="430" t="s">
        <v>1889</v>
      </c>
      <c r="L512" s="430" t="s">
        <v>1889</v>
      </c>
      <c r="M512" s="430">
        <v>3110</v>
      </c>
      <c r="N512" s="430" t="s">
        <v>1890</v>
      </c>
      <c r="O512" s="430" t="s">
        <v>1891</v>
      </c>
      <c r="P512" s="430" t="s">
        <v>1892</v>
      </c>
      <c r="Q512" s="432" t="s">
        <v>1893</v>
      </c>
      <c r="R512" s="432" t="s">
        <v>1894</v>
      </c>
      <c r="T512" s="430" t="s">
        <v>1895</v>
      </c>
      <c r="V512" s="430" t="s">
        <v>1895</v>
      </c>
      <c r="AD512" s="430">
        <v>20180701</v>
      </c>
      <c r="AE512" s="430">
        <v>20190630</v>
      </c>
      <c r="AG512" s="430" t="s">
        <v>1896</v>
      </c>
      <c r="AH512" s="430" t="s">
        <v>1896</v>
      </c>
      <c r="AI512" s="430" t="s">
        <v>1896</v>
      </c>
      <c r="AJ512" s="439">
        <v>2569</v>
      </c>
      <c r="AL512" s="433"/>
      <c r="AU512" s="430" t="s">
        <v>1896</v>
      </c>
      <c r="AV512" s="430" t="s">
        <v>1897</v>
      </c>
      <c r="BG512" s="435"/>
    </row>
    <row r="513" spans="1:59" ht="15" customHeight="1" x14ac:dyDescent="0.3">
      <c r="A513" s="430" t="s">
        <v>1883</v>
      </c>
      <c r="B513" s="430">
        <v>2019</v>
      </c>
      <c r="C513" s="16" t="s">
        <v>845</v>
      </c>
      <c r="D513" s="430" t="s">
        <v>1884</v>
      </c>
      <c r="E513" s="430" t="s">
        <v>1885</v>
      </c>
      <c r="F513" s="430"/>
      <c r="H513" s="432" t="s">
        <v>1886</v>
      </c>
      <c r="I513" s="432" t="s">
        <v>1887</v>
      </c>
      <c r="J513" s="432" t="s">
        <v>1888</v>
      </c>
      <c r="K513" s="430" t="s">
        <v>1889</v>
      </c>
      <c r="L513" s="430" t="s">
        <v>1889</v>
      </c>
      <c r="M513" s="430">
        <v>3110</v>
      </c>
      <c r="N513" s="430" t="s">
        <v>1890</v>
      </c>
      <c r="O513" s="430" t="s">
        <v>1891</v>
      </c>
      <c r="P513" s="430" t="s">
        <v>1892</v>
      </c>
      <c r="Q513" s="432" t="s">
        <v>1893</v>
      </c>
      <c r="R513" s="432" t="s">
        <v>1894</v>
      </c>
      <c r="T513" s="430" t="s">
        <v>1895</v>
      </c>
      <c r="V513" s="430" t="s">
        <v>1895</v>
      </c>
      <c r="AD513" s="430">
        <v>20180701</v>
      </c>
      <c r="AE513" s="430">
        <v>20190630</v>
      </c>
      <c r="AG513" s="430" t="s">
        <v>1896</v>
      </c>
      <c r="AH513" s="430" t="s">
        <v>1896</v>
      </c>
      <c r="AI513" s="430" t="s">
        <v>1896</v>
      </c>
      <c r="AJ513" s="439">
        <v>1465</v>
      </c>
      <c r="AL513" s="433"/>
      <c r="AU513" s="430" t="s">
        <v>1896</v>
      </c>
      <c r="AV513" s="430" t="s">
        <v>1897</v>
      </c>
      <c r="BG513" s="435"/>
    </row>
    <row r="514" spans="1:59" ht="15" customHeight="1" x14ac:dyDescent="0.3">
      <c r="A514" s="430" t="s">
        <v>1883</v>
      </c>
      <c r="B514" s="430">
        <v>2019</v>
      </c>
      <c r="C514" s="16" t="s">
        <v>879</v>
      </c>
      <c r="D514" s="430" t="s">
        <v>1884</v>
      </c>
      <c r="E514" s="430" t="s">
        <v>1885</v>
      </c>
      <c r="F514" s="430"/>
      <c r="H514" s="432" t="s">
        <v>1886</v>
      </c>
      <c r="I514" s="432" t="s">
        <v>1887</v>
      </c>
      <c r="J514" s="432" t="s">
        <v>1888</v>
      </c>
      <c r="K514" s="430" t="s">
        <v>1889</v>
      </c>
      <c r="L514" s="430" t="s">
        <v>1889</v>
      </c>
      <c r="M514" s="430">
        <v>3110</v>
      </c>
      <c r="N514" s="430" t="s">
        <v>1890</v>
      </c>
      <c r="O514" s="430" t="s">
        <v>1891</v>
      </c>
      <c r="P514" s="430" t="s">
        <v>1892</v>
      </c>
      <c r="Q514" s="432" t="s">
        <v>1893</v>
      </c>
      <c r="R514" s="432" t="s">
        <v>1894</v>
      </c>
      <c r="T514" s="430" t="s">
        <v>1895</v>
      </c>
      <c r="V514" s="430" t="s">
        <v>1895</v>
      </c>
      <c r="AD514" s="430">
        <v>20180701</v>
      </c>
      <c r="AE514" s="430">
        <v>20190630</v>
      </c>
      <c r="AG514" s="430" t="s">
        <v>1896</v>
      </c>
      <c r="AH514" s="430" t="s">
        <v>1896</v>
      </c>
      <c r="AI514" s="430" t="s">
        <v>1896</v>
      </c>
      <c r="AJ514" s="439">
        <v>3122</v>
      </c>
      <c r="AL514" s="433"/>
      <c r="AU514" s="430" t="s">
        <v>1896</v>
      </c>
      <c r="AV514" s="430" t="s">
        <v>1897</v>
      </c>
      <c r="BG514" s="435"/>
    </row>
    <row r="515" spans="1:59" ht="15" customHeight="1" x14ac:dyDescent="0.3">
      <c r="A515" s="430" t="s">
        <v>1883</v>
      </c>
      <c r="B515" s="430">
        <v>2019</v>
      </c>
      <c r="C515" s="16" t="s">
        <v>865</v>
      </c>
      <c r="D515" s="430" t="s">
        <v>1884</v>
      </c>
      <c r="E515" s="430" t="s">
        <v>1885</v>
      </c>
      <c r="F515" s="430"/>
      <c r="H515" s="432" t="s">
        <v>1886</v>
      </c>
      <c r="I515" s="432" t="s">
        <v>1887</v>
      </c>
      <c r="J515" s="432" t="s">
        <v>1888</v>
      </c>
      <c r="K515" s="430" t="s">
        <v>1889</v>
      </c>
      <c r="L515" s="430" t="s">
        <v>1889</v>
      </c>
      <c r="M515" s="430">
        <v>3110</v>
      </c>
      <c r="N515" s="430" t="s">
        <v>1890</v>
      </c>
      <c r="O515" s="430" t="s">
        <v>1891</v>
      </c>
      <c r="P515" s="430" t="s">
        <v>1892</v>
      </c>
      <c r="Q515" s="432" t="s">
        <v>1893</v>
      </c>
      <c r="R515" s="432" t="s">
        <v>1894</v>
      </c>
      <c r="T515" s="430" t="s">
        <v>1895</v>
      </c>
      <c r="V515" s="430" t="s">
        <v>1895</v>
      </c>
      <c r="AD515" s="430">
        <v>20180701</v>
      </c>
      <c r="AE515" s="430">
        <v>20190630</v>
      </c>
      <c r="AG515" s="430" t="s">
        <v>1896</v>
      </c>
      <c r="AH515" s="430" t="s">
        <v>1896</v>
      </c>
      <c r="AI515" s="430" t="s">
        <v>1896</v>
      </c>
      <c r="AJ515" s="439">
        <v>3950</v>
      </c>
      <c r="AL515" s="433"/>
      <c r="AU515" s="430" t="s">
        <v>1896</v>
      </c>
      <c r="AV515" s="430" t="s">
        <v>1897</v>
      </c>
      <c r="BG515" s="435"/>
    </row>
    <row r="516" spans="1:59" ht="15" customHeight="1" x14ac:dyDescent="0.3">
      <c r="A516" s="430" t="s">
        <v>1883</v>
      </c>
      <c r="B516" s="430">
        <v>2019</v>
      </c>
      <c r="C516" s="16" t="s">
        <v>867</v>
      </c>
      <c r="D516" s="430" t="s">
        <v>1884</v>
      </c>
      <c r="E516" s="430" t="s">
        <v>1885</v>
      </c>
      <c r="F516" s="430"/>
      <c r="H516" s="432" t="s">
        <v>1886</v>
      </c>
      <c r="I516" s="432" t="s">
        <v>1887</v>
      </c>
      <c r="J516" s="432" t="s">
        <v>1888</v>
      </c>
      <c r="K516" s="430" t="s">
        <v>1889</v>
      </c>
      <c r="L516" s="430" t="s">
        <v>1889</v>
      </c>
      <c r="M516" s="430">
        <v>3110</v>
      </c>
      <c r="N516" s="430" t="s">
        <v>1890</v>
      </c>
      <c r="O516" s="430" t="s">
        <v>1891</v>
      </c>
      <c r="P516" s="430" t="s">
        <v>1892</v>
      </c>
      <c r="Q516" s="432" t="s">
        <v>1893</v>
      </c>
      <c r="R516" s="432" t="s">
        <v>1894</v>
      </c>
      <c r="T516" s="430" t="s">
        <v>1895</v>
      </c>
      <c r="V516" s="430" t="s">
        <v>1895</v>
      </c>
      <c r="AD516" s="430">
        <v>20180701</v>
      </c>
      <c r="AE516" s="430">
        <v>20190630</v>
      </c>
      <c r="AG516" s="430" t="s">
        <v>1896</v>
      </c>
      <c r="AH516" s="430" t="s">
        <v>1896</v>
      </c>
      <c r="AI516" s="430" t="s">
        <v>1896</v>
      </c>
      <c r="AJ516" s="439">
        <v>3274</v>
      </c>
      <c r="AL516" s="433"/>
      <c r="AU516" s="430" t="s">
        <v>1896</v>
      </c>
      <c r="AV516" s="430" t="s">
        <v>1897</v>
      </c>
      <c r="BG516" s="435"/>
    </row>
    <row r="517" spans="1:59" ht="15" customHeight="1" x14ac:dyDescent="0.3">
      <c r="A517" s="430" t="s">
        <v>1883</v>
      </c>
      <c r="B517" s="430">
        <v>2019</v>
      </c>
      <c r="C517" s="16" t="s">
        <v>854</v>
      </c>
      <c r="D517" s="430" t="s">
        <v>1884</v>
      </c>
      <c r="E517" s="430" t="s">
        <v>1885</v>
      </c>
      <c r="F517" s="430"/>
      <c r="H517" s="432" t="s">
        <v>1886</v>
      </c>
      <c r="I517" s="432" t="s">
        <v>1887</v>
      </c>
      <c r="J517" s="432" t="s">
        <v>1888</v>
      </c>
      <c r="K517" s="430" t="s">
        <v>1889</v>
      </c>
      <c r="L517" s="430" t="s">
        <v>1889</v>
      </c>
      <c r="M517" s="430">
        <v>3110</v>
      </c>
      <c r="N517" s="430" t="s">
        <v>1890</v>
      </c>
      <c r="O517" s="430" t="s">
        <v>1891</v>
      </c>
      <c r="P517" s="430" t="s">
        <v>1892</v>
      </c>
      <c r="Q517" s="432" t="s">
        <v>1893</v>
      </c>
      <c r="R517" s="432" t="s">
        <v>1894</v>
      </c>
      <c r="T517" s="430" t="s">
        <v>1895</v>
      </c>
      <c r="V517" s="430" t="s">
        <v>1895</v>
      </c>
      <c r="AD517" s="430">
        <v>20180701</v>
      </c>
      <c r="AE517" s="430">
        <v>20190630</v>
      </c>
      <c r="AG517" s="430" t="s">
        <v>1896</v>
      </c>
      <c r="AH517" s="430" t="s">
        <v>1896</v>
      </c>
      <c r="AI517" s="430" t="s">
        <v>1896</v>
      </c>
      <c r="AJ517" s="439">
        <v>12068</v>
      </c>
      <c r="AL517" s="433"/>
      <c r="AU517" s="430" t="s">
        <v>1896</v>
      </c>
      <c r="AV517" s="430" t="s">
        <v>1897</v>
      </c>
      <c r="BG517" s="435"/>
    </row>
    <row r="518" spans="1:59" ht="15" customHeight="1" x14ac:dyDescent="0.3">
      <c r="A518" s="430" t="s">
        <v>1883</v>
      </c>
      <c r="B518" s="430">
        <v>2019</v>
      </c>
      <c r="C518" s="16" t="s">
        <v>871</v>
      </c>
      <c r="D518" s="430" t="s">
        <v>1884</v>
      </c>
      <c r="E518" s="430" t="s">
        <v>1885</v>
      </c>
      <c r="F518" s="430"/>
      <c r="H518" s="432" t="s">
        <v>1886</v>
      </c>
      <c r="I518" s="432" t="s">
        <v>1887</v>
      </c>
      <c r="J518" s="432" t="s">
        <v>1888</v>
      </c>
      <c r="K518" s="430" t="s">
        <v>1889</v>
      </c>
      <c r="L518" s="430" t="s">
        <v>1889</v>
      </c>
      <c r="M518" s="430">
        <v>3110</v>
      </c>
      <c r="N518" s="430" t="s">
        <v>1890</v>
      </c>
      <c r="O518" s="430" t="s">
        <v>1891</v>
      </c>
      <c r="P518" s="430" t="s">
        <v>1892</v>
      </c>
      <c r="Q518" s="432" t="s">
        <v>1893</v>
      </c>
      <c r="R518" s="432" t="s">
        <v>1894</v>
      </c>
      <c r="T518" s="430" t="s">
        <v>1895</v>
      </c>
      <c r="V518" s="430" t="s">
        <v>1895</v>
      </c>
      <c r="AD518" s="430">
        <v>20180701</v>
      </c>
      <c r="AE518" s="430">
        <v>20190630</v>
      </c>
      <c r="AG518" s="430" t="s">
        <v>1896</v>
      </c>
      <c r="AH518" s="430" t="s">
        <v>1896</v>
      </c>
      <c r="AI518" s="430" t="s">
        <v>1896</v>
      </c>
      <c r="AJ518" s="439">
        <v>3898</v>
      </c>
      <c r="AL518" s="433"/>
      <c r="AU518" s="430" t="s">
        <v>1896</v>
      </c>
      <c r="AV518" s="430" t="s">
        <v>1897</v>
      </c>
      <c r="BG518" s="435"/>
    </row>
    <row r="519" spans="1:59" ht="15" customHeight="1" x14ac:dyDescent="0.3">
      <c r="A519" s="430" t="s">
        <v>1883</v>
      </c>
      <c r="B519" s="430">
        <v>2019</v>
      </c>
      <c r="C519" s="16" t="s">
        <v>858</v>
      </c>
      <c r="D519" s="430" t="s">
        <v>1884</v>
      </c>
      <c r="E519" s="430" t="s">
        <v>1885</v>
      </c>
      <c r="F519" s="430"/>
      <c r="H519" s="432" t="s">
        <v>1886</v>
      </c>
      <c r="I519" s="432" t="s">
        <v>1887</v>
      </c>
      <c r="J519" s="432" t="s">
        <v>1888</v>
      </c>
      <c r="K519" s="430" t="s">
        <v>1889</v>
      </c>
      <c r="L519" s="430" t="s">
        <v>1889</v>
      </c>
      <c r="M519" s="430">
        <v>3110</v>
      </c>
      <c r="N519" s="430" t="s">
        <v>1890</v>
      </c>
      <c r="O519" s="430" t="s">
        <v>1891</v>
      </c>
      <c r="P519" s="430" t="s">
        <v>1892</v>
      </c>
      <c r="Q519" s="432" t="s">
        <v>1893</v>
      </c>
      <c r="R519" s="432" t="s">
        <v>1894</v>
      </c>
      <c r="T519" s="430" t="s">
        <v>1895</v>
      </c>
      <c r="V519" s="430" t="s">
        <v>1895</v>
      </c>
      <c r="AD519" s="430">
        <v>20180701</v>
      </c>
      <c r="AE519" s="430">
        <v>20190630</v>
      </c>
      <c r="AG519" s="430" t="s">
        <v>1896</v>
      </c>
      <c r="AH519" s="430" t="s">
        <v>1896</v>
      </c>
      <c r="AI519" s="430" t="s">
        <v>1896</v>
      </c>
      <c r="AJ519" s="439">
        <v>6034</v>
      </c>
      <c r="AL519" s="433"/>
      <c r="AU519" s="430" t="s">
        <v>1896</v>
      </c>
      <c r="AV519" s="430" t="s">
        <v>1897</v>
      </c>
      <c r="BG519" s="435"/>
    </row>
    <row r="520" spans="1:59" ht="15" customHeight="1" x14ac:dyDescent="0.3">
      <c r="A520" s="430" t="s">
        <v>1883</v>
      </c>
      <c r="B520" s="430">
        <v>2019</v>
      </c>
      <c r="C520" s="16" t="s">
        <v>859</v>
      </c>
      <c r="D520" s="430" t="s">
        <v>1884</v>
      </c>
      <c r="E520" s="430" t="s">
        <v>1885</v>
      </c>
      <c r="F520" s="430"/>
      <c r="H520" s="432" t="s">
        <v>1886</v>
      </c>
      <c r="I520" s="432" t="s">
        <v>1887</v>
      </c>
      <c r="J520" s="432" t="s">
        <v>1888</v>
      </c>
      <c r="K520" s="430" t="s">
        <v>1889</v>
      </c>
      <c r="L520" s="430" t="s">
        <v>1889</v>
      </c>
      <c r="M520" s="430">
        <v>3110</v>
      </c>
      <c r="N520" s="430" t="s">
        <v>1890</v>
      </c>
      <c r="O520" s="430" t="s">
        <v>1891</v>
      </c>
      <c r="P520" s="430" t="s">
        <v>1892</v>
      </c>
      <c r="Q520" s="432" t="s">
        <v>1893</v>
      </c>
      <c r="R520" s="432" t="s">
        <v>1894</v>
      </c>
      <c r="T520" s="430" t="s">
        <v>1895</v>
      </c>
      <c r="V520" s="430" t="s">
        <v>1895</v>
      </c>
      <c r="AD520" s="430">
        <v>20180701</v>
      </c>
      <c r="AE520" s="430">
        <v>20190630</v>
      </c>
      <c r="AG520" s="430" t="s">
        <v>1896</v>
      </c>
      <c r="AH520" s="430" t="s">
        <v>1896</v>
      </c>
      <c r="AI520" s="430" t="s">
        <v>1896</v>
      </c>
      <c r="AJ520" s="439">
        <v>6034</v>
      </c>
      <c r="AL520" s="433"/>
      <c r="AU520" s="430" t="s">
        <v>1896</v>
      </c>
      <c r="AV520" s="430" t="s">
        <v>1897</v>
      </c>
      <c r="BG520" s="435"/>
    </row>
    <row r="521" spans="1:59" ht="15" customHeight="1" x14ac:dyDescent="0.3">
      <c r="A521" s="430" t="s">
        <v>1883</v>
      </c>
      <c r="B521" s="430">
        <v>2019</v>
      </c>
      <c r="C521" s="16" t="s">
        <v>863</v>
      </c>
      <c r="D521" s="430" t="s">
        <v>1884</v>
      </c>
      <c r="E521" s="430" t="s">
        <v>1885</v>
      </c>
      <c r="F521" s="430"/>
      <c r="H521" s="432" t="s">
        <v>1886</v>
      </c>
      <c r="I521" s="432" t="s">
        <v>1887</v>
      </c>
      <c r="J521" s="432" t="s">
        <v>1888</v>
      </c>
      <c r="K521" s="430" t="s">
        <v>1889</v>
      </c>
      <c r="L521" s="430" t="s">
        <v>1889</v>
      </c>
      <c r="M521" s="430">
        <v>3110</v>
      </c>
      <c r="N521" s="430" t="s">
        <v>1890</v>
      </c>
      <c r="O521" s="430" t="s">
        <v>1891</v>
      </c>
      <c r="P521" s="430" t="s">
        <v>1892</v>
      </c>
      <c r="Q521" s="432" t="s">
        <v>1893</v>
      </c>
      <c r="R521" s="432" t="s">
        <v>1894</v>
      </c>
      <c r="T521" s="430" t="s">
        <v>1895</v>
      </c>
      <c r="V521" s="430" t="s">
        <v>1895</v>
      </c>
      <c r="AD521" s="430">
        <v>20180701</v>
      </c>
      <c r="AE521" s="430">
        <v>20190630</v>
      </c>
      <c r="AG521" s="430" t="s">
        <v>1896</v>
      </c>
      <c r="AH521" s="430" t="s">
        <v>1896</v>
      </c>
      <c r="AI521" s="430" t="s">
        <v>1896</v>
      </c>
      <c r="AJ521" s="439">
        <v>6034</v>
      </c>
      <c r="AL521" s="433"/>
      <c r="AU521" s="430" t="s">
        <v>1896</v>
      </c>
      <c r="AV521" s="430" t="s">
        <v>1897</v>
      </c>
      <c r="BG521" s="438"/>
    </row>
    <row r="522" spans="1:59" ht="15" customHeight="1" x14ac:dyDescent="0.3">
      <c r="A522" s="430" t="s">
        <v>1883</v>
      </c>
      <c r="B522" s="430">
        <v>2019</v>
      </c>
      <c r="C522" s="16" t="s">
        <v>892</v>
      </c>
      <c r="D522" s="430" t="s">
        <v>1884</v>
      </c>
      <c r="E522" s="430" t="s">
        <v>1885</v>
      </c>
      <c r="F522" s="430"/>
      <c r="H522" s="432" t="s">
        <v>1886</v>
      </c>
      <c r="I522" s="432" t="s">
        <v>1887</v>
      </c>
      <c r="J522" s="432" t="s">
        <v>1888</v>
      </c>
      <c r="K522" s="430" t="s">
        <v>1889</v>
      </c>
      <c r="L522" s="430" t="s">
        <v>1889</v>
      </c>
      <c r="M522" s="430">
        <v>3110</v>
      </c>
      <c r="N522" s="430" t="s">
        <v>1890</v>
      </c>
      <c r="O522" s="430" t="s">
        <v>1891</v>
      </c>
      <c r="P522" s="430" t="s">
        <v>1892</v>
      </c>
      <c r="Q522" s="432" t="s">
        <v>1893</v>
      </c>
      <c r="R522" s="432" t="s">
        <v>1894</v>
      </c>
      <c r="T522" s="430" t="s">
        <v>1895</v>
      </c>
      <c r="V522" s="430" t="s">
        <v>1895</v>
      </c>
      <c r="AD522" s="430">
        <v>20180701</v>
      </c>
      <c r="AE522" s="430">
        <v>20190630</v>
      </c>
      <c r="AG522" s="430" t="s">
        <v>1896</v>
      </c>
      <c r="AH522" s="430" t="s">
        <v>1896</v>
      </c>
      <c r="AI522" s="430" t="s">
        <v>1896</v>
      </c>
      <c r="AJ522" s="439">
        <v>3349</v>
      </c>
      <c r="AL522" s="433"/>
      <c r="AU522" s="430" t="s">
        <v>1896</v>
      </c>
      <c r="AV522" s="430" t="s">
        <v>1897</v>
      </c>
      <c r="BG522" s="435"/>
    </row>
    <row r="523" spans="1:59" ht="15" customHeight="1" x14ac:dyDescent="0.3">
      <c r="A523" s="430" t="s">
        <v>1883</v>
      </c>
      <c r="B523" s="430">
        <v>2019</v>
      </c>
      <c r="C523" s="16" t="s">
        <v>894</v>
      </c>
      <c r="D523" s="430" t="s">
        <v>1884</v>
      </c>
      <c r="E523" s="430" t="s">
        <v>1885</v>
      </c>
      <c r="F523" s="430"/>
      <c r="H523" s="432" t="s">
        <v>1886</v>
      </c>
      <c r="I523" s="432" t="s">
        <v>1887</v>
      </c>
      <c r="J523" s="432" t="s">
        <v>1888</v>
      </c>
      <c r="K523" s="430" t="s">
        <v>1889</v>
      </c>
      <c r="L523" s="430" t="s">
        <v>1889</v>
      </c>
      <c r="M523" s="430">
        <v>3110</v>
      </c>
      <c r="N523" s="430" t="s">
        <v>1890</v>
      </c>
      <c r="O523" s="430" t="s">
        <v>1891</v>
      </c>
      <c r="P523" s="430" t="s">
        <v>1892</v>
      </c>
      <c r="Q523" s="432" t="s">
        <v>1893</v>
      </c>
      <c r="R523" s="432" t="s">
        <v>1894</v>
      </c>
      <c r="T523" s="430" t="s">
        <v>1895</v>
      </c>
      <c r="V523" s="430" t="s">
        <v>1895</v>
      </c>
      <c r="AD523" s="430">
        <v>20180701</v>
      </c>
      <c r="AE523" s="430">
        <v>20190630</v>
      </c>
      <c r="AG523" s="430" t="s">
        <v>1896</v>
      </c>
      <c r="AH523" s="430" t="s">
        <v>1896</v>
      </c>
      <c r="AI523" s="430" t="s">
        <v>1896</v>
      </c>
      <c r="AJ523" s="439">
        <v>3404</v>
      </c>
      <c r="AL523" s="433"/>
      <c r="AU523" s="430" t="s">
        <v>1896</v>
      </c>
      <c r="AV523" s="430" t="s">
        <v>1897</v>
      </c>
      <c r="BG523" s="438"/>
    </row>
    <row r="524" spans="1:59" ht="15" customHeight="1" x14ac:dyDescent="0.3">
      <c r="A524" s="430" t="s">
        <v>1883</v>
      </c>
      <c r="B524" s="430">
        <v>2019</v>
      </c>
      <c r="C524" s="16" t="s">
        <v>895</v>
      </c>
      <c r="D524" s="430" t="s">
        <v>1884</v>
      </c>
      <c r="E524" s="430" t="s">
        <v>1885</v>
      </c>
      <c r="F524" s="430"/>
      <c r="H524" s="432" t="s">
        <v>1886</v>
      </c>
      <c r="I524" s="432" t="s">
        <v>1887</v>
      </c>
      <c r="J524" s="432" t="s">
        <v>1888</v>
      </c>
      <c r="K524" s="430" t="s">
        <v>1889</v>
      </c>
      <c r="L524" s="430" t="s">
        <v>1889</v>
      </c>
      <c r="M524" s="430">
        <v>3110</v>
      </c>
      <c r="N524" s="430" t="s">
        <v>1890</v>
      </c>
      <c r="O524" s="430" t="s">
        <v>1891</v>
      </c>
      <c r="P524" s="430" t="s">
        <v>1892</v>
      </c>
      <c r="Q524" s="432" t="s">
        <v>1893</v>
      </c>
      <c r="R524" s="432" t="s">
        <v>1894</v>
      </c>
      <c r="T524" s="430" t="s">
        <v>1895</v>
      </c>
      <c r="V524" s="430" t="s">
        <v>1895</v>
      </c>
      <c r="AD524" s="430">
        <v>20180701</v>
      </c>
      <c r="AE524" s="430">
        <v>20190630</v>
      </c>
      <c r="AG524" s="430" t="s">
        <v>1896</v>
      </c>
      <c r="AH524" s="430" t="s">
        <v>1896</v>
      </c>
      <c r="AI524" s="430" t="s">
        <v>1896</v>
      </c>
      <c r="AJ524" s="439">
        <v>3019</v>
      </c>
      <c r="AL524" s="433"/>
      <c r="AU524" s="430" t="s">
        <v>1896</v>
      </c>
      <c r="AV524" s="430" t="s">
        <v>1897</v>
      </c>
      <c r="BG524" s="435"/>
    </row>
    <row r="525" spans="1:59" ht="15" customHeight="1" x14ac:dyDescent="0.3">
      <c r="A525" s="430" t="s">
        <v>1883</v>
      </c>
      <c r="B525" s="430">
        <v>2019</v>
      </c>
      <c r="C525" s="16" t="s">
        <v>900</v>
      </c>
      <c r="D525" s="430" t="s">
        <v>1884</v>
      </c>
      <c r="E525" s="430" t="s">
        <v>1885</v>
      </c>
      <c r="F525" s="430"/>
      <c r="H525" s="432" t="s">
        <v>1886</v>
      </c>
      <c r="I525" s="432" t="s">
        <v>1887</v>
      </c>
      <c r="J525" s="432" t="s">
        <v>1888</v>
      </c>
      <c r="K525" s="430" t="s">
        <v>1889</v>
      </c>
      <c r="L525" s="430" t="s">
        <v>1889</v>
      </c>
      <c r="M525" s="430">
        <v>3110</v>
      </c>
      <c r="N525" s="430" t="s">
        <v>1890</v>
      </c>
      <c r="O525" s="430" t="s">
        <v>1891</v>
      </c>
      <c r="P525" s="430" t="s">
        <v>1892</v>
      </c>
      <c r="Q525" s="432" t="s">
        <v>1893</v>
      </c>
      <c r="R525" s="432" t="s">
        <v>1894</v>
      </c>
      <c r="T525" s="430" t="s">
        <v>1895</v>
      </c>
      <c r="V525" s="430" t="s">
        <v>1895</v>
      </c>
      <c r="AD525" s="430">
        <v>20180701</v>
      </c>
      <c r="AE525" s="430">
        <v>20190630</v>
      </c>
      <c r="AG525" s="430" t="s">
        <v>1896</v>
      </c>
      <c r="AH525" s="430" t="s">
        <v>1896</v>
      </c>
      <c r="AI525" s="430" t="s">
        <v>1896</v>
      </c>
      <c r="AJ525" s="439">
        <v>3044</v>
      </c>
      <c r="AL525" s="433"/>
      <c r="AU525" s="430" t="s">
        <v>1896</v>
      </c>
      <c r="AV525" s="430" t="s">
        <v>1897</v>
      </c>
      <c r="BG525" s="435"/>
    </row>
    <row r="526" spans="1:59" ht="15" customHeight="1" x14ac:dyDescent="0.3">
      <c r="A526" s="430" t="s">
        <v>1883</v>
      </c>
      <c r="B526" s="430">
        <v>2019</v>
      </c>
      <c r="C526" s="16" t="s">
        <v>923</v>
      </c>
      <c r="D526" s="430" t="s">
        <v>1884</v>
      </c>
      <c r="E526" s="430" t="s">
        <v>1885</v>
      </c>
      <c r="F526" s="430"/>
      <c r="H526" s="432" t="s">
        <v>1886</v>
      </c>
      <c r="I526" s="432" t="s">
        <v>1887</v>
      </c>
      <c r="J526" s="432" t="s">
        <v>1888</v>
      </c>
      <c r="K526" s="430" t="s">
        <v>1889</v>
      </c>
      <c r="L526" s="430" t="s">
        <v>1889</v>
      </c>
      <c r="M526" s="430">
        <v>3110</v>
      </c>
      <c r="N526" s="430" t="s">
        <v>1890</v>
      </c>
      <c r="O526" s="430" t="s">
        <v>1891</v>
      </c>
      <c r="P526" s="430" t="s">
        <v>1892</v>
      </c>
      <c r="Q526" s="432" t="s">
        <v>1893</v>
      </c>
      <c r="R526" s="432" t="s">
        <v>1894</v>
      </c>
      <c r="T526" s="430" t="s">
        <v>1895</v>
      </c>
      <c r="V526" s="430" t="s">
        <v>1895</v>
      </c>
      <c r="AD526" s="430">
        <v>20180701</v>
      </c>
      <c r="AE526" s="430">
        <v>20190630</v>
      </c>
      <c r="AG526" s="430" t="s">
        <v>1896</v>
      </c>
      <c r="AH526" s="430" t="s">
        <v>1896</v>
      </c>
      <c r="AI526" s="430" t="s">
        <v>1896</v>
      </c>
      <c r="AJ526" s="439">
        <v>2853</v>
      </c>
      <c r="AL526" s="433"/>
      <c r="AU526" s="430" t="s">
        <v>1896</v>
      </c>
      <c r="AV526" s="430" t="s">
        <v>1897</v>
      </c>
      <c r="BG526" s="435"/>
    </row>
    <row r="527" spans="1:59" ht="15" customHeight="1" x14ac:dyDescent="0.3">
      <c r="A527" s="430" t="s">
        <v>1883</v>
      </c>
      <c r="B527" s="430">
        <v>2019</v>
      </c>
      <c r="C527" s="16" t="s">
        <v>938</v>
      </c>
      <c r="D527" s="430" t="s">
        <v>1884</v>
      </c>
      <c r="E527" s="430" t="s">
        <v>1885</v>
      </c>
      <c r="F527" s="430"/>
      <c r="H527" s="432" t="s">
        <v>1886</v>
      </c>
      <c r="I527" s="432" t="s">
        <v>1887</v>
      </c>
      <c r="J527" s="432" t="s">
        <v>1888</v>
      </c>
      <c r="K527" s="430" t="s">
        <v>1889</v>
      </c>
      <c r="L527" s="430" t="s">
        <v>1889</v>
      </c>
      <c r="M527" s="430">
        <v>3110</v>
      </c>
      <c r="N527" s="430" t="s">
        <v>1890</v>
      </c>
      <c r="O527" s="430" t="s">
        <v>1891</v>
      </c>
      <c r="P527" s="430" t="s">
        <v>1892</v>
      </c>
      <c r="Q527" s="432" t="s">
        <v>1893</v>
      </c>
      <c r="R527" s="432" t="s">
        <v>1894</v>
      </c>
      <c r="T527" s="430" t="s">
        <v>1895</v>
      </c>
      <c r="V527" s="430" t="s">
        <v>1895</v>
      </c>
      <c r="AD527" s="430">
        <v>20180701</v>
      </c>
      <c r="AE527" s="430">
        <v>20190630</v>
      </c>
      <c r="AG527" s="430" t="s">
        <v>1896</v>
      </c>
      <c r="AH527" s="430" t="s">
        <v>1896</v>
      </c>
      <c r="AI527" s="430" t="s">
        <v>1896</v>
      </c>
      <c r="AJ527" s="439">
        <v>2975</v>
      </c>
      <c r="AL527" s="433"/>
      <c r="AU527" s="430" t="s">
        <v>1896</v>
      </c>
      <c r="AV527" s="430" t="s">
        <v>1897</v>
      </c>
      <c r="BG527" s="438"/>
    </row>
    <row r="528" spans="1:59" ht="15" customHeight="1" x14ac:dyDescent="0.3">
      <c r="A528" s="430" t="s">
        <v>1883</v>
      </c>
      <c r="B528" s="430">
        <v>2019</v>
      </c>
      <c r="C528" s="16" t="s">
        <v>877</v>
      </c>
      <c r="D528" s="430" t="s">
        <v>1884</v>
      </c>
      <c r="E528" s="430" t="s">
        <v>1885</v>
      </c>
      <c r="F528" s="430"/>
      <c r="H528" s="432" t="s">
        <v>1886</v>
      </c>
      <c r="I528" s="432" t="s">
        <v>1887</v>
      </c>
      <c r="J528" s="432" t="s">
        <v>1888</v>
      </c>
      <c r="K528" s="430" t="s">
        <v>1889</v>
      </c>
      <c r="L528" s="430" t="s">
        <v>1889</v>
      </c>
      <c r="M528" s="430">
        <v>3110</v>
      </c>
      <c r="N528" s="430" t="s">
        <v>1890</v>
      </c>
      <c r="O528" s="430" t="s">
        <v>1891</v>
      </c>
      <c r="P528" s="430" t="s">
        <v>1892</v>
      </c>
      <c r="Q528" s="432" t="s">
        <v>1893</v>
      </c>
      <c r="R528" s="432" t="s">
        <v>1894</v>
      </c>
      <c r="T528" s="430" t="s">
        <v>1895</v>
      </c>
      <c r="V528" s="430" t="s">
        <v>1895</v>
      </c>
      <c r="AD528" s="430">
        <v>20180701</v>
      </c>
      <c r="AE528" s="430">
        <v>20190630</v>
      </c>
      <c r="AG528" s="430" t="s">
        <v>1896</v>
      </c>
      <c r="AH528" s="430" t="s">
        <v>1896</v>
      </c>
      <c r="AI528" s="430" t="s">
        <v>1896</v>
      </c>
      <c r="AJ528" s="439">
        <v>12068</v>
      </c>
      <c r="AL528" s="433"/>
      <c r="AU528" s="430" t="s">
        <v>1896</v>
      </c>
      <c r="AV528" s="430" t="s">
        <v>1897</v>
      </c>
      <c r="BG528" s="438"/>
    </row>
    <row r="529" spans="1:59" ht="15" customHeight="1" x14ac:dyDescent="0.3">
      <c r="A529" s="430" t="s">
        <v>1883</v>
      </c>
      <c r="B529" s="430">
        <v>2019</v>
      </c>
      <c r="C529" s="16" t="s">
        <v>873</v>
      </c>
      <c r="D529" s="430" t="s">
        <v>1884</v>
      </c>
      <c r="E529" s="430" t="s">
        <v>1885</v>
      </c>
      <c r="F529" s="430"/>
      <c r="H529" s="432" t="s">
        <v>1886</v>
      </c>
      <c r="I529" s="432" t="s">
        <v>1887</v>
      </c>
      <c r="J529" s="432" t="s">
        <v>1888</v>
      </c>
      <c r="K529" s="430" t="s">
        <v>1889</v>
      </c>
      <c r="L529" s="430" t="s">
        <v>1889</v>
      </c>
      <c r="M529" s="430">
        <v>3110</v>
      </c>
      <c r="N529" s="430" t="s">
        <v>1890</v>
      </c>
      <c r="O529" s="430" t="s">
        <v>1891</v>
      </c>
      <c r="P529" s="430" t="s">
        <v>1892</v>
      </c>
      <c r="Q529" s="432" t="s">
        <v>1893</v>
      </c>
      <c r="R529" s="432" t="s">
        <v>1894</v>
      </c>
      <c r="T529" s="430" t="s">
        <v>1895</v>
      </c>
      <c r="V529" s="430" t="s">
        <v>1895</v>
      </c>
      <c r="AD529" s="430">
        <v>20180701</v>
      </c>
      <c r="AE529" s="430">
        <v>20190630</v>
      </c>
      <c r="AG529" s="430" t="s">
        <v>1896</v>
      </c>
      <c r="AH529" s="430" t="s">
        <v>1896</v>
      </c>
      <c r="AI529" s="430" t="s">
        <v>1896</v>
      </c>
      <c r="AJ529" s="439">
        <v>3861</v>
      </c>
      <c r="AL529" s="433"/>
      <c r="AU529" s="430" t="s">
        <v>1896</v>
      </c>
      <c r="AV529" s="430" t="s">
        <v>1897</v>
      </c>
      <c r="BG529" s="438"/>
    </row>
    <row r="530" spans="1:59" ht="15" customHeight="1" x14ac:dyDescent="0.3">
      <c r="A530" s="430" t="s">
        <v>1883</v>
      </c>
      <c r="B530" s="430">
        <v>2019</v>
      </c>
      <c r="C530" s="16" t="s">
        <v>1001</v>
      </c>
      <c r="D530" s="430" t="s">
        <v>1884</v>
      </c>
      <c r="E530" s="430" t="s">
        <v>1885</v>
      </c>
      <c r="F530" s="430"/>
      <c r="H530" s="432" t="s">
        <v>1886</v>
      </c>
      <c r="I530" s="432" t="s">
        <v>1887</v>
      </c>
      <c r="J530" s="432" t="s">
        <v>1888</v>
      </c>
      <c r="K530" s="430" t="s">
        <v>1889</v>
      </c>
      <c r="L530" s="430" t="s">
        <v>1889</v>
      </c>
      <c r="M530" s="430">
        <v>3110</v>
      </c>
      <c r="N530" s="430" t="s">
        <v>1890</v>
      </c>
      <c r="O530" s="430" t="s">
        <v>1891</v>
      </c>
      <c r="P530" s="430" t="s">
        <v>1892</v>
      </c>
      <c r="Q530" s="432" t="s">
        <v>1893</v>
      </c>
      <c r="R530" s="432" t="s">
        <v>1894</v>
      </c>
      <c r="T530" s="430" t="s">
        <v>1895</v>
      </c>
      <c r="V530" s="430" t="s">
        <v>1895</v>
      </c>
      <c r="AD530" s="430">
        <v>20180701</v>
      </c>
      <c r="AE530" s="430">
        <v>20190630</v>
      </c>
      <c r="AG530" s="430" t="s">
        <v>1896</v>
      </c>
      <c r="AH530" s="430" t="s">
        <v>1896</v>
      </c>
      <c r="AI530" s="430" t="s">
        <v>1896</v>
      </c>
      <c r="AJ530" s="439">
        <v>5971</v>
      </c>
      <c r="AL530" s="433"/>
      <c r="AU530" s="430" t="s">
        <v>1896</v>
      </c>
      <c r="AV530" s="430" t="s">
        <v>1897</v>
      </c>
      <c r="BG530" s="438"/>
    </row>
    <row r="531" spans="1:59" ht="15" customHeight="1" x14ac:dyDescent="0.3">
      <c r="A531" s="430" t="s">
        <v>1883</v>
      </c>
      <c r="B531" s="430">
        <v>2019</v>
      </c>
      <c r="C531" s="16" t="s">
        <v>883</v>
      </c>
      <c r="D531" s="430" t="s">
        <v>1884</v>
      </c>
      <c r="E531" s="430" t="s">
        <v>1885</v>
      </c>
      <c r="F531" s="430"/>
      <c r="H531" s="432" t="s">
        <v>1886</v>
      </c>
      <c r="I531" s="432" t="s">
        <v>1887</v>
      </c>
      <c r="J531" s="432" t="s">
        <v>1888</v>
      </c>
      <c r="K531" s="430" t="s">
        <v>1889</v>
      </c>
      <c r="L531" s="430" t="s">
        <v>1889</v>
      </c>
      <c r="M531" s="430">
        <v>3110</v>
      </c>
      <c r="N531" s="430" t="s">
        <v>1890</v>
      </c>
      <c r="O531" s="430" t="s">
        <v>1891</v>
      </c>
      <c r="P531" s="430" t="s">
        <v>1892</v>
      </c>
      <c r="Q531" s="432" t="s">
        <v>1893</v>
      </c>
      <c r="R531" s="432" t="s">
        <v>1894</v>
      </c>
      <c r="T531" s="430" t="s">
        <v>1895</v>
      </c>
      <c r="V531" s="430" t="s">
        <v>1895</v>
      </c>
      <c r="AD531" s="430">
        <v>20180701</v>
      </c>
      <c r="AE531" s="430">
        <v>20190630</v>
      </c>
      <c r="AG531" s="430" t="s">
        <v>1896</v>
      </c>
      <c r="AH531" s="430" t="s">
        <v>1896</v>
      </c>
      <c r="AI531" s="430" t="s">
        <v>1896</v>
      </c>
      <c r="AJ531" s="439">
        <v>6034</v>
      </c>
      <c r="AL531" s="433"/>
      <c r="AU531" s="430" t="s">
        <v>1896</v>
      </c>
      <c r="AV531" s="430" t="s">
        <v>1897</v>
      </c>
      <c r="BG531" s="435"/>
    </row>
    <row r="532" spans="1:59" ht="15" customHeight="1" x14ac:dyDescent="0.3">
      <c r="A532" s="430" t="s">
        <v>1883</v>
      </c>
      <c r="B532" s="430">
        <v>2019</v>
      </c>
      <c r="C532" s="16" t="s">
        <v>1143</v>
      </c>
      <c r="D532" s="430" t="s">
        <v>1884</v>
      </c>
      <c r="E532" s="430" t="s">
        <v>1885</v>
      </c>
      <c r="F532" s="430"/>
      <c r="H532" s="432" t="s">
        <v>1886</v>
      </c>
      <c r="I532" s="432" t="s">
        <v>1887</v>
      </c>
      <c r="J532" s="432" t="s">
        <v>1888</v>
      </c>
      <c r="K532" s="430" t="s">
        <v>1889</v>
      </c>
      <c r="L532" s="430" t="s">
        <v>1889</v>
      </c>
      <c r="M532" s="430">
        <v>3110</v>
      </c>
      <c r="N532" s="430" t="s">
        <v>1890</v>
      </c>
      <c r="O532" s="430" t="s">
        <v>1891</v>
      </c>
      <c r="P532" s="430" t="s">
        <v>1892</v>
      </c>
      <c r="Q532" s="432" t="s">
        <v>1893</v>
      </c>
      <c r="R532" s="432" t="s">
        <v>1894</v>
      </c>
      <c r="T532" s="430" t="s">
        <v>1895</v>
      </c>
      <c r="V532" s="430" t="s">
        <v>1895</v>
      </c>
      <c r="AD532" s="430">
        <v>20180701</v>
      </c>
      <c r="AE532" s="430">
        <v>20190630</v>
      </c>
      <c r="AG532" s="430" t="s">
        <v>1896</v>
      </c>
      <c r="AH532" s="430" t="s">
        <v>1896</v>
      </c>
      <c r="AI532" s="430" t="s">
        <v>1896</v>
      </c>
      <c r="AJ532" s="439">
        <v>7055</v>
      </c>
      <c r="AL532" s="433"/>
      <c r="AU532" s="430" t="s">
        <v>1896</v>
      </c>
      <c r="AV532" s="430" t="s">
        <v>1897</v>
      </c>
      <c r="BG532" s="435"/>
    </row>
    <row r="533" spans="1:59" ht="15" customHeight="1" x14ac:dyDescent="0.3">
      <c r="A533" s="430" t="s">
        <v>1883</v>
      </c>
      <c r="B533" s="430">
        <v>2019</v>
      </c>
      <c r="C533" s="16" t="s">
        <v>1153</v>
      </c>
      <c r="D533" s="430" t="s">
        <v>1884</v>
      </c>
      <c r="E533" s="430" t="s">
        <v>1885</v>
      </c>
      <c r="F533" s="430"/>
      <c r="H533" s="432" t="s">
        <v>1886</v>
      </c>
      <c r="I533" s="432" t="s">
        <v>1887</v>
      </c>
      <c r="J533" s="432" t="s">
        <v>1888</v>
      </c>
      <c r="K533" s="430" t="s">
        <v>1889</v>
      </c>
      <c r="L533" s="430" t="s">
        <v>1889</v>
      </c>
      <c r="M533" s="430">
        <v>3110</v>
      </c>
      <c r="N533" s="430" t="s">
        <v>1890</v>
      </c>
      <c r="O533" s="430" t="s">
        <v>1891</v>
      </c>
      <c r="P533" s="430" t="s">
        <v>1892</v>
      </c>
      <c r="Q533" s="432" t="s">
        <v>1893</v>
      </c>
      <c r="R533" s="432" t="s">
        <v>1894</v>
      </c>
      <c r="T533" s="430" t="s">
        <v>1895</v>
      </c>
      <c r="V533" s="430" t="s">
        <v>1895</v>
      </c>
      <c r="AD533" s="430">
        <v>20180701</v>
      </c>
      <c r="AE533" s="430">
        <v>20190630</v>
      </c>
      <c r="AG533" s="430" t="s">
        <v>1896</v>
      </c>
      <c r="AH533" s="430" t="s">
        <v>1896</v>
      </c>
      <c r="AI533" s="430" t="s">
        <v>1896</v>
      </c>
      <c r="AJ533" s="439">
        <v>3558</v>
      </c>
      <c r="AL533" s="433"/>
      <c r="AU533" s="430" t="s">
        <v>1896</v>
      </c>
      <c r="AV533" s="430" t="s">
        <v>1897</v>
      </c>
      <c r="BG533" s="435"/>
    </row>
    <row r="534" spans="1:59" ht="15" customHeight="1" x14ac:dyDescent="0.3">
      <c r="A534" s="430" t="s">
        <v>1883</v>
      </c>
      <c r="B534" s="430">
        <v>2019</v>
      </c>
      <c r="C534" s="16" t="s">
        <v>888</v>
      </c>
      <c r="D534" s="430" t="s">
        <v>1884</v>
      </c>
      <c r="E534" s="430" t="s">
        <v>1885</v>
      </c>
      <c r="F534" s="430"/>
      <c r="H534" s="432" t="s">
        <v>1886</v>
      </c>
      <c r="I534" s="432" t="s">
        <v>1887</v>
      </c>
      <c r="J534" s="432" t="s">
        <v>1888</v>
      </c>
      <c r="K534" s="430" t="s">
        <v>1889</v>
      </c>
      <c r="L534" s="430" t="s">
        <v>1889</v>
      </c>
      <c r="M534" s="430">
        <v>3110</v>
      </c>
      <c r="N534" s="430" t="s">
        <v>1890</v>
      </c>
      <c r="O534" s="430" t="s">
        <v>1891</v>
      </c>
      <c r="P534" s="430" t="s">
        <v>1892</v>
      </c>
      <c r="Q534" s="432" t="s">
        <v>1893</v>
      </c>
      <c r="R534" s="432" t="s">
        <v>1894</v>
      </c>
      <c r="T534" s="430" t="s">
        <v>1895</v>
      </c>
      <c r="V534" s="430" t="s">
        <v>1895</v>
      </c>
      <c r="AD534" s="430">
        <v>20180701</v>
      </c>
      <c r="AE534" s="430">
        <v>20190630</v>
      </c>
      <c r="AG534" s="430" t="s">
        <v>1896</v>
      </c>
      <c r="AH534" s="430" t="s">
        <v>1896</v>
      </c>
      <c r="AI534" s="430" t="s">
        <v>1896</v>
      </c>
      <c r="AJ534" s="439">
        <v>12068</v>
      </c>
      <c r="AL534" s="433"/>
      <c r="AU534" s="430" t="s">
        <v>1896</v>
      </c>
      <c r="AV534" s="430" t="s">
        <v>1897</v>
      </c>
      <c r="BG534" s="435"/>
    </row>
    <row r="535" spans="1:59" ht="15" customHeight="1" x14ac:dyDescent="0.3">
      <c r="A535" s="430" t="s">
        <v>1883</v>
      </c>
      <c r="B535" s="430">
        <v>2019</v>
      </c>
      <c r="C535" s="16" t="s">
        <v>889</v>
      </c>
      <c r="D535" s="430" t="s">
        <v>1884</v>
      </c>
      <c r="E535" s="430" t="s">
        <v>1885</v>
      </c>
      <c r="F535" s="430"/>
      <c r="H535" s="432" t="s">
        <v>1886</v>
      </c>
      <c r="I535" s="432" t="s">
        <v>1887</v>
      </c>
      <c r="J535" s="432" t="s">
        <v>1888</v>
      </c>
      <c r="K535" s="430" t="s">
        <v>1889</v>
      </c>
      <c r="L535" s="430" t="s">
        <v>1889</v>
      </c>
      <c r="M535" s="430">
        <v>3110</v>
      </c>
      <c r="N535" s="430" t="s">
        <v>1890</v>
      </c>
      <c r="O535" s="430" t="s">
        <v>1891</v>
      </c>
      <c r="P535" s="430" t="s">
        <v>1892</v>
      </c>
      <c r="Q535" s="432" t="s">
        <v>1893</v>
      </c>
      <c r="R535" s="432" t="s">
        <v>1894</v>
      </c>
      <c r="T535" s="430" t="s">
        <v>1895</v>
      </c>
      <c r="V535" s="430" t="s">
        <v>1895</v>
      </c>
      <c r="AD535" s="430">
        <v>20180701</v>
      </c>
      <c r="AE535" s="430">
        <v>20190630</v>
      </c>
      <c r="AG535" s="430" t="s">
        <v>1896</v>
      </c>
      <c r="AH535" s="430" t="s">
        <v>1896</v>
      </c>
      <c r="AI535" s="430" t="s">
        <v>1896</v>
      </c>
      <c r="AJ535" s="439">
        <v>6034</v>
      </c>
      <c r="AL535" s="433"/>
      <c r="AU535" s="430" t="s">
        <v>1896</v>
      </c>
      <c r="AV535" s="430" t="s">
        <v>1897</v>
      </c>
      <c r="BG535" s="435"/>
    </row>
    <row r="536" spans="1:59" ht="15" customHeight="1" x14ac:dyDescent="0.3">
      <c r="A536" s="430" t="s">
        <v>1883</v>
      </c>
      <c r="B536" s="430">
        <v>2019</v>
      </c>
      <c r="C536" s="16" t="s">
        <v>1097</v>
      </c>
      <c r="D536" s="430" t="s">
        <v>1884</v>
      </c>
      <c r="E536" s="430" t="s">
        <v>1885</v>
      </c>
      <c r="F536" s="430"/>
      <c r="H536" s="432" t="s">
        <v>1886</v>
      </c>
      <c r="I536" s="432" t="s">
        <v>1887</v>
      </c>
      <c r="J536" s="432" t="s">
        <v>1888</v>
      </c>
      <c r="K536" s="430" t="s">
        <v>1889</v>
      </c>
      <c r="L536" s="430" t="s">
        <v>1889</v>
      </c>
      <c r="M536" s="430">
        <v>3110</v>
      </c>
      <c r="N536" s="430" t="s">
        <v>1890</v>
      </c>
      <c r="O536" s="430" t="s">
        <v>1891</v>
      </c>
      <c r="P536" s="430" t="s">
        <v>1892</v>
      </c>
      <c r="Q536" s="432" t="s">
        <v>1893</v>
      </c>
      <c r="R536" s="432" t="s">
        <v>1894</v>
      </c>
      <c r="T536" s="430" t="s">
        <v>1895</v>
      </c>
      <c r="V536" s="430" t="s">
        <v>1895</v>
      </c>
      <c r="AD536" s="430">
        <v>20180701</v>
      </c>
      <c r="AE536" s="430">
        <v>20190630</v>
      </c>
      <c r="AG536" s="430" t="s">
        <v>1896</v>
      </c>
      <c r="AH536" s="430" t="s">
        <v>1896</v>
      </c>
      <c r="AI536" s="430" t="s">
        <v>1896</v>
      </c>
      <c r="AJ536" s="439">
        <v>1827</v>
      </c>
      <c r="AL536" s="433"/>
      <c r="AU536" s="430" t="s">
        <v>1896</v>
      </c>
      <c r="AV536" s="430" t="s">
        <v>1897</v>
      </c>
      <c r="BG536" s="435"/>
    </row>
    <row r="537" spans="1:59" ht="15" customHeight="1" x14ac:dyDescent="0.3">
      <c r="A537" s="430" t="s">
        <v>1883</v>
      </c>
      <c r="B537" s="430">
        <v>2019</v>
      </c>
      <c r="C537" s="16" t="s">
        <v>1049</v>
      </c>
      <c r="D537" s="430" t="s">
        <v>1884</v>
      </c>
      <c r="E537" s="430" t="s">
        <v>1885</v>
      </c>
      <c r="F537" s="430"/>
      <c r="H537" s="432" t="s">
        <v>1886</v>
      </c>
      <c r="I537" s="432" t="s">
        <v>1887</v>
      </c>
      <c r="J537" s="432" t="s">
        <v>1888</v>
      </c>
      <c r="K537" s="430" t="s">
        <v>1889</v>
      </c>
      <c r="L537" s="430" t="s">
        <v>1889</v>
      </c>
      <c r="M537" s="430">
        <v>3110</v>
      </c>
      <c r="N537" s="430" t="s">
        <v>1890</v>
      </c>
      <c r="O537" s="430" t="s">
        <v>1891</v>
      </c>
      <c r="P537" s="430" t="s">
        <v>1892</v>
      </c>
      <c r="Q537" s="432" t="s">
        <v>1893</v>
      </c>
      <c r="R537" s="432" t="s">
        <v>1894</v>
      </c>
      <c r="T537" s="430" t="s">
        <v>1895</v>
      </c>
      <c r="V537" s="430" t="s">
        <v>1895</v>
      </c>
      <c r="AD537" s="430">
        <v>20180701</v>
      </c>
      <c r="AE537" s="430">
        <v>20190630</v>
      </c>
      <c r="AG537" s="430" t="s">
        <v>1896</v>
      </c>
      <c r="AH537" s="430" t="s">
        <v>1896</v>
      </c>
      <c r="AI537" s="430" t="s">
        <v>1896</v>
      </c>
      <c r="AJ537" s="439">
        <v>2375</v>
      </c>
      <c r="AL537" s="433"/>
      <c r="AU537" s="430" t="s">
        <v>1896</v>
      </c>
      <c r="AV537" s="430" t="s">
        <v>1897</v>
      </c>
      <c r="BG537" s="435"/>
    </row>
    <row r="538" spans="1:59" ht="15" customHeight="1" x14ac:dyDescent="0.3">
      <c r="A538" s="430" t="s">
        <v>1883</v>
      </c>
      <c r="B538" s="430">
        <v>2019</v>
      </c>
      <c r="C538" s="16" t="s">
        <v>1057</v>
      </c>
      <c r="D538" s="430" t="s">
        <v>1884</v>
      </c>
      <c r="E538" s="430" t="s">
        <v>1885</v>
      </c>
      <c r="F538" s="430"/>
      <c r="H538" s="432" t="s">
        <v>1886</v>
      </c>
      <c r="I538" s="432" t="s">
        <v>1887</v>
      </c>
      <c r="J538" s="432" t="s">
        <v>1888</v>
      </c>
      <c r="K538" s="430" t="s">
        <v>1889</v>
      </c>
      <c r="L538" s="430" t="s">
        <v>1889</v>
      </c>
      <c r="M538" s="430">
        <v>3110</v>
      </c>
      <c r="N538" s="430" t="s">
        <v>1890</v>
      </c>
      <c r="O538" s="430" t="s">
        <v>1891</v>
      </c>
      <c r="P538" s="430" t="s">
        <v>1892</v>
      </c>
      <c r="Q538" s="432" t="s">
        <v>1893</v>
      </c>
      <c r="R538" s="432" t="s">
        <v>1894</v>
      </c>
      <c r="T538" s="430" t="s">
        <v>1895</v>
      </c>
      <c r="V538" s="430" t="s">
        <v>1895</v>
      </c>
      <c r="AD538" s="430">
        <v>20180701</v>
      </c>
      <c r="AE538" s="430">
        <v>20190630</v>
      </c>
      <c r="AG538" s="430" t="s">
        <v>1896</v>
      </c>
      <c r="AH538" s="430" t="s">
        <v>1896</v>
      </c>
      <c r="AI538" s="430" t="s">
        <v>1896</v>
      </c>
      <c r="AJ538" s="439">
        <v>2484</v>
      </c>
      <c r="AL538" s="433"/>
      <c r="AU538" s="430" t="s">
        <v>1896</v>
      </c>
      <c r="AV538" s="430" t="s">
        <v>1897</v>
      </c>
      <c r="BG538" s="435"/>
    </row>
    <row r="539" spans="1:59" ht="15" customHeight="1" x14ac:dyDescent="0.3">
      <c r="A539" s="430" t="s">
        <v>1883</v>
      </c>
      <c r="B539" s="430">
        <v>2019</v>
      </c>
      <c r="C539" s="16" t="s">
        <v>893</v>
      </c>
      <c r="D539" s="430" t="s">
        <v>1884</v>
      </c>
      <c r="E539" s="430" t="s">
        <v>1885</v>
      </c>
      <c r="F539" s="430"/>
      <c r="H539" s="432" t="s">
        <v>1886</v>
      </c>
      <c r="I539" s="432" t="s">
        <v>1887</v>
      </c>
      <c r="J539" s="432" t="s">
        <v>1888</v>
      </c>
      <c r="K539" s="430" t="s">
        <v>1889</v>
      </c>
      <c r="L539" s="430" t="s">
        <v>1889</v>
      </c>
      <c r="M539" s="430">
        <v>3110</v>
      </c>
      <c r="N539" s="430" t="s">
        <v>1890</v>
      </c>
      <c r="O539" s="430" t="s">
        <v>1891</v>
      </c>
      <c r="P539" s="430" t="s">
        <v>1892</v>
      </c>
      <c r="Q539" s="432" t="s">
        <v>1893</v>
      </c>
      <c r="R539" s="432" t="s">
        <v>1894</v>
      </c>
      <c r="T539" s="430" t="s">
        <v>1895</v>
      </c>
      <c r="V539" s="430" t="s">
        <v>1895</v>
      </c>
      <c r="AD539" s="430">
        <v>20180701</v>
      </c>
      <c r="AE539" s="430">
        <v>20190630</v>
      </c>
      <c r="AG539" s="430" t="s">
        <v>1896</v>
      </c>
      <c r="AH539" s="430" t="s">
        <v>1896</v>
      </c>
      <c r="AI539" s="430" t="s">
        <v>1896</v>
      </c>
      <c r="AJ539" s="439">
        <v>6034</v>
      </c>
      <c r="AL539" s="433"/>
      <c r="AU539" s="430" t="s">
        <v>1896</v>
      </c>
      <c r="AV539" s="430" t="s">
        <v>1897</v>
      </c>
      <c r="BG539" s="435"/>
    </row>
    <row r="540" spans="1:59" ht="15" customHeight="1" x14ac:dyDescent="0.3">
      <c r="A540" s="430" t="s">
        <v>1883</v>
      </c>
      <c r="B540" s="430">
        <v>2019</v>
      </c>
      <c r="C540" s="16" t="s">
        <v>1075</v>
      </c>
      <c r="D540" s="430" t="s">
        <v>1884</v>
      </c>
      <c r="E540" s="430" t="s">
        <v>1885</v>
      </c>
      <c r="F540" s="430"/>
      <c r="H540" s="432" t="s">
        <v>1886</v>
      </c>
      <c r="I540" s="432" t="s">
        <v>1887</v>
      </c>
      <c r="J540" s="432" t="s">
        <v>1888</v>
      </c>
      <c r="K540" s="430" t="s">
        <v>1889</v>
      </c>
      <c r="L540" s="430" t="s">
        <v>1889</v>
      </c>
      <c r="M540" s="430">
        <v>3110</v>
      </c>
      <c r="N540" s="430" t="s">
        <v>1890</v>
      </c>
      <c r="O540" s="430" t="s">
        <v>1891</v>
      </c>
      <c r="P540" s="430" t="s">
        <v>1892</v>
      </c>
      <c r="Q540" s="432" t="s">
        <v>1893</v>
      </c>
      <c r="R540" s="432" t="s">
        <v>1894</v>
      </c>
      <c r="T540" s="430" t="s">
        <v>1895</v>
      </c>
      <c r="V540" s="430" t="s">
        <v>1895</v>
      </c>
      <c r="AD540" s="430">
        <v>20180701</v>
      </c>
      <c r="AE540" s="430">
        <v>20190630</v>
      </c>
      <c r="AG540" s="430" t="s">
        <v>1896</v>
      </c>
      <c r="AH540" s="430" t="s">
        <v>1896</v>
      </c>
      <c r="AI540" s="430" t="s">
        <v>1896</v>
      </c>
      <c r="AJ540" s="439">
        <v>2484</v>
      </c>
      <c r="AL540" s="433"/>
      <c r="AU540" s="430" t="s">
        <v>1896</v>
      </c>
      <c r="AV540" s="430" t="s">
        <v>1897</v>
      </c>
      <c r="BG540" s="438"/>
    </row>
    <row r="541" spans="1:59" ht="15" customHeight="1" x14ac:dyDescent="0.3">
      <c r="A541" s="430" t="s">
        <v>1883</v>
      </c>
      <c r="B541" s="430">
        <v>2019</v>
      </c>
      <c r="C541" s="16" t="s">
        <v>1080</v>
      </c>
      <c r="D541" s="430" t="s">
        <v>1884</v>
      </c>
      <c r="E541" s="430" t="s">
        <v>1885</v>
      </c>
      <c r="F541" s="430"/>
      <c r="H541" s="432" t="s">
        <v>1886</v>
      </c>
      <c r="I541" s="432" t="s">
        <v>1887</v>
      </c>
      <c r="J541" s="432" t="s">
        <v>1888</v>
      </c>
      <c r="K541" s="430" t="s">
        <v>1889</v>
      </c>
      <c r="L541" s="430" t="s">
        <v>1889</v>
      </c>
      <c r="M541" s="430">
        <v>3110</v>
      </c>
      <c r="N541" s="430" t="s">
        <v>1890</v>
      </c>
      <c r="O541" s="430" t="s">
        <v>1891</v>
      </c>
      <c r="P541" s="430" t="s">
        <v>1892</v>
      </c>
      <c r="Q541" s="432" t="s">
        <v>1893</v>
      </c>
      <c r="R541" s="432" t="s">
        <v>1894</v>
      </c>
      <c r="T541" s="430" t="s">
        <v>1895</v>
      </c>
      <c r="V541" s="430" t="s">
        <v>1895</v>
      </c>
      <c r="AD541" s="430">
        <v>20180701</v>
      </c>
      <c r="AE541" s="430">
        <v>20190630</v>
      </c>
      <c r="AG541" s="430" t="s">
        <v>1896</v>
      </c>
      <c r="AH541" s="430" t="s">
        <v>1896</v>
      </c>
      <c r="AI541" s="430" t="s">
        <v>1896</v>
      </c>
      <c r="AJ541" s="439">
        <v>2068</v>
      </c>
      <c r="AL541" s="433"/>
      <c r="AU541" s="430" t="s">
        <v>1896</v>
      </c>
      <c r="AV541" s="430" t="s">
        <v>1897</v>
      </c>
      <c r="BG541" s="438"/>
    </row>
    <row r="542" spans="1:59" ht="15" customHeight="1" x14ac:dyDescent="0.3">
      <c r="A542" s="430" t="s">
        <v>1883</v>
      </c>
      <c r="B542" s="430">
        <v>2019</v>
      </c>
      <c r="C542" s="16" t="s">
        <v>1099</v>
      </c>
      <c r="D542" s="430" t="s">
        <v>1884</v>
      </c>
      <c r="E542" s="430" t="s">
        <v>1885</v>
      </c>
      <c r="F542" s="430"/>
      <c r="H542" s="432" t="s">
        <v>1886</v>
      </c>
      <c r="I542" s="432" t="s">
        <v>1887</v>
      </c>
      <c r="J542" s="432" t="s">
        <v>1888</v>
      </c>
      <c r="K542" s="430" t="s">
        <v>1889</v>
      </c>
      <c r="L542" s="430" t="s">
        <v>1889</v>
      </c>
      <c r="M542" s="430">
        <v>3110</v>
      </c>
      <c r="N542" s="430" t="s">
        <v>1890</v>
      </c>
      <c r="O542" s="430" t="s">
        <v>1891</v>
      </c>
      <c r="P542" s="430" t="s">
        <v>1892</v>
      </c>
      <c r="Q542" s="432" t="s">
        <v>1893</v>
      </c>
      <c r="R542" s="432" t="s">
        <v>1894</v>
      </c>
      <c r="T542" s="430" t="s">
        <v>1895</v>
      </c>
      <c r="V542" s="430" t="s">
        <v>1895</v>
      </c>
      <c r="AD542" s="430">
        <v>20180701</v>
      </c>
      <c r="AE542" s="430">
        <v>20190630</v>
      </c>
      <c r="AG542" s="430" t="s">
        <v>1896</v>
      </c>
      <c r="AH542" s="430" t="s">
        <v>1896</v>
      </c>
      <c r="AI542" s="430" t="s">
        <v>1896</v>
      </c>
      <c r="AJ542" s="439">
        <v>3025</v>
      </c>
      <c r="AL542" s="433"/>
      <c r="AU542" s="430" t="s">
        <v>1896</v>
      </c>
      <c r="AV542" s="430" t="s">
        <v>1897</v>
      </c>
      <c r="BG542" s="435"/>
    </row>
    <row r="543" spans="1:59" ht="15" customHeight="1" x14ac:dyDescent="0.3">
      <c r="A543" s="430" t="s">
        <v>1883</v>
      </c>
      <c r="B543" s="430">
        <v>2019</v>
      </c>
      <c r="C543" s="16" t="s">
        <v>898</v>
      </c>
      <c r="D543" s="430" t="s">
        <v>1884</v>
      </c>
      <c r="E543" s="430" t="s">
        <v>1885</v>
      </c>
      <c r="F543" s="430"/>
      <c r="H543" s="432" t="s">
        <v>1886</v>
      </c>
      <c r="I543" s="432" t="s">
        <v>1887</v>
      </c>
      <c r="J543" s="432" t="s">
        <v>1888</v>
      </c>
      <c r="K543" s="430" t="s">
        <v>1889</v>
      </c>
      <c r="L543" s="430" t="s">
        <v>1889</v>
      </c>
      <c r="M543" s="430">
        <v>3110</v>
      </c>
      <c r="N543" s="430" t="s">
        <v>1890</v>
      </c>
      <c r="O543" s="430" t="s">
        <v>1891</v>
      </c>
      <c r="P543" s="430" t="s">
        <v>1892</v>
      </c>
      <c r="Q543" s="432" t="s">
        <v>1893</v>
      </c>
      <c r="R543" s="432" t="s">
        <v>1894</v>
      </c>
      <c r="T543" s="430" t="s">
        <v>1895</v>
      </c>
      <c r="V543" s="430" t="s">
        <v>1895</v>
      </c>
      <c r="AD543" s="430">
        <v>20180701</v>
      </c>
      <c r="AE543" s="430">
        <v>20190630</v>
      </c>
      <c r="AG543" s="430" t="s">
        <v>1896</v>
      </c>
      <c r="AH543" s="430" t="s">
        <v>1896</v>
      </c>
      <c r="AI543" s="430" t="s">
        <v>1896</v>
      </c>
      <c r="AJ543" s="439">
        <v>6034</v>
      </c>
      <c r="AL543" s="433"/>
      <c r="AU543" s="430" t="s">
        <v>1896</v>
      </c>
      <c r="AV543" s="430" t="s">
        <v>1897</v>
      </c>
      <c r="BG543" s="435"/>
    </row>
    <row r="544" spans="1:59" ht="15" customHeight="1" x14ac:dyDescent="0.3">
      <c r="A544" s="430" t="s">
        <v>1883</v>
      </c>
      <c r="B544" s="430">
        <v>2019</v>
      </c>
      <c r="C544" s="16" t="s">
        <v>1106</v>
      </c>
      <c r="D544" s="430" t="s">
        <v>1884</v>
      </c>
      <c r="E544" s="430" t="s">
        <v>1885</v>
      </c>
      <c r="F544" s="430"/>
      <c r="H544" s="432" t="s">
        <v>1886</v>
      </c>
      <c r="I544" s="432" t="s">
        <v>1887</v>
      </c>
      <c r="J544" s="432" t="s">
        <v>1888</v>
      </c>
      <c r="K544" s="430" t="s">
        <v>1889</v>
      </c>
      <c r="L544" s="430" t="s">
        <v>1889</v>
      </c>
      <c r="M544" s="430">
        <v>3110</v>
      </c>
      <c r="N544" s="430" t="s">
        <v>1890</v>
      </c>
      <c r="O544" s="430" t="s">
        <v>1891</v>
      </c>
      <c r="P544" s="430" t="s">
        <v>1892</v>
      </c>
      <c r="Q544" s="432" t="s">
        <v>1893</v>
      </c>
      <c r="R544" s="432" t="s">
        <v>1894</v>
      </c>
      <c r="T544" s="430" t="s">
        <v>1895</v>
      </c>
      <c r="V544" s="430" t="s">
        <v>1895</v>
      </c>
      <c r="AD544" s="430">
        <v>20180701</v>
      </c>
      <c r="AE544" s="430">
        <v>20190630</v>
      </c>
      <c r="AG544" s="430" t="s">
        <v>1896</v>
      </c>
      <c r="AH544" s="430" t="s">
        <v>1896</v>
      </c>
      <c r="AI544" s="430" t="s">
        <v>1896</v>
      </c>
      <c r="AJ544" s="439">
        <v>3537</v>
      </c>
      <c r="AL544" s="433"/>
      <c r="AU544" s="430" t="s">
        <v>1896</v>
      </c>
      <c r="AV544" s="430" t="s">
        <v>1897</v>
      </c>
      <c r="BG544" s="435"/>
    </row>
    <row r="545" spans="1:59" ht="15" customHeight="1" x14ac:dyDescent="0.3">
      <c r="A545" s="430" t="s">
        <v>1883</v>
      </c>
      <c r="B545" s="430">
        <v>2019</v>
      </c>
      <c r="C545" s="16" t="s">
        <v>902</v>
      </c>
      <c r="D545" s="430" t="s">
        <v>1884</v>
      </c>
      <c r="E545" s="430" t="s">
        <v>1885</v>
      </c>
      <c r="F545" s="430"/>
      <c r="H545" s="432" t="s">
        <v>1886</v>
      </c>
      <c r="I545" s="432" t="s">
        <v>1887</v>
      </c>
      <c r="J545" s="432" t="s">
        <v>1888</v>
      </c>
      <c r="K545" s="430" t="s">
        <v>1889</v>
      </c>
      <c r="L545" s="430" t="s">
        <v>1889</v>
      </c>
      <c r="M545" s="430">
        <v>3110</v>
      </c>
      <c r="N545" s="430" t="s">
        <v>1890</v>
      </c>
      <c r="O545" s="430" t="s">
        <v>1891</v>
      </c>
      <c r="P545" s="430" t="s">
        <v>1892</v>
      </c>
      <c r="Q545" s="432" t="s">
        <v>1893</v>
      </c>
      <c r="R545" s="432" t="s">
        <v>1894</v>
      </c>
      <c r="T545" s="430" t="s">
        <v>1895</v>
      </c>
      <c r="V545" s="430" t="s">
        <v>1895</v>
      </c>
      <c r="AD545" s="430">
        <v>20180701</v>
      </c>
      <c r="AE545" s="430">
        <v>20190630</v>
      </c>
      <c r="AG545" s="430" t="s">
        <v>1896</v>
      </c>
      <c r="AH545" s="430" t="s">
        <v>1896</v>
      </c>
      <c r="AI545" s="430" t="s">
        <v>1896</v>
      </c>
      <c r="AJ545" s="439">
        <v>6034</v>
      </c>
      <c r="AL545" s="433"/>
      <c r="AU545" s="430" t="s">
        <v>1896</v>
      </c>
      <c r="AV545" s="430" t="s">
        <v>1897</v>
      </c>
      <c r="BG545" s="435"/>
    </row>
    <row r="546" spans="1:59" ht="15" customHeight="1" x14ac:dyDescent="0.3">
      <c r="A546" s="430" t="s">
        <v>1883</v>
      </c>
      <c r="B546" s="430">
        <v>2019</v>
      </c>
      <c r="C546" s="16" t="s">
        <v>904</v>
      </c>
      <c r="D546" s="430" t="s">
        <v>1884</v>
      </c>
      <c r="E546" s="430" t="s">
        <v>1885</v>
      </c>
      <c r="F546" s="430"/>
      <c r="H546" s="432" t="s">
        <v>1886</v>
      </c>
      <c r="I546" s="432" t="s">
        <v>1887</v>
      </c>
      <c r="J546" s="432" t="s">
        <v>1888</v>
      </c>
      <c r="K546" s="430" t="s">
        <v>1889</v>
      </c>
      <c r="L546" s="430" t="s">
        <v>1889</v>
      </c>
      <c r="M546" s="430">
        <v>3110</v>
      </c>
      <c r="N546" s="430" t="s">
        <v>1890</v>
      </c>
      <c r="O546" s="430" t="s">
        <v>1891</v>
      </c>
      <c r="P546" s="430" t="s">
        <v>1892</v>
      </c>
      <c r="Q546" s="432" t="s">
        <v>1893</v>
      </c>
      <c r="R546" s="432" t="s">
        <v>1894</v>
      </c>
      <c r="T546" s="430" t="s">
        <v>1895</v>
      </c>
      <c r="V546" s="430" t="s">
        <v>1895</v>
      </c>
      <c r="AD546" s="430">
        <v>20180701</v>
      </c>
      <c r="AE546" s="430">
        <v>20190630</v>
      </c>
      <c r="AG546" s="430" t="s">
        <v>1896</v>
      </c>
      <c r="AH546" s="430" t="s">
        <v>1896</v>
      </c>
      <c r="AI546" s="430" t="s">
        <v>1896</v>
      </c>
      <c r="AJ546" s="439">
        <v>6034</v>
      </c>
      <c r="AL546" s="433"/>
      <c r="AU546" s="430" t="s">
        <v>1896</v>
      </c>
      <c r="AV546" s="430" t="s">
        <v>1897</v>
      </c>
      <c r="BG546" s="435"/>
    </row>
    <row r="547" spans="1:59" ht="15" customHeight="1" x14ac:dyDescent="0.3">
      <c r="A547" s="430" t="s">
        <v>1883</v>
      </c>
      <c r="B547" s="430">
        <v>2019</v>
      </c>
      <c r="C547" s="16" t="s">
        <v>906</v>
      </c>
      <c r="D547" s="430" t="s">
        <v>1884</v>
      </c>
      <c r="E547" s="430" t="s">
        <v>1885</v>
      </c>
      <c r="F547" s="430"/>
      <c r="H547" s="432" t="s">
        <v>1886</v>
      </c>
      <c r="I547" s="432" t="s">
        <v>1887</v>
      </c>
      <c r="J547" s="432" t="s">
        <v>1888</v>
      </c>
      <c r="K547" s="430" t="s">
        <v>1889</v>
      </c>
      <c r="L547" s="430" t="s">
        <v>1889</v>
      </c>
      <c r="M547" s="430">
        <v>3110</v>
      </c>
      <c r="N547" s="430" t="s">
        <v>1890</v>
      </c>
      <c r="O547" s="430" t="s">
        <v>1891</v>
      </c>
      <c r="P547" s="430" t="s">
        <v>1892</v>
      </c>
      <c r="Q547" s="432" t="s">
        <v>1893</v>
      </c>
      <c r="R547" s="432" t="s">
        <v>1894</v>
      </c>
      <c r="T547" s="430" t="s">
        <v>1895</v>
      </c>
      <c r="V547" s="430" t="s">
        <v>1895</v>
      </c>
      <c r="AD547" s="430">
        <v>20180701</v>
      </c>
      <c r="AE547" s="430">
        <v>20190630</v>
      </c>
      <c r="AG547" s="430" t="s">
        <v>1896</v>
      </c>
      <c r="AH547" s="430" t="s">
        <v>1896</v>
      </c>
      <c r="AI547" s="430" t="s">
        <v>1896</v>
      </c>
      <c r="AJ547" s="439">
        <v>6034</v>
      </c>
      <c r="AL547" s="433"/>
      <c r="AU547" s="430" t="s">
        <v>1896</v>
      </c>
      <c r="AV547" s="430" t="s">
        <v>1897</v>
      </c>
      <c r="BG547" s="435"/>
    </row>
    <row r="548" spans="1:59" ht="15" customHeight="1" x14ac:dyDescent="0.3">
      <c r="A548" s="430" t="s">
        <v>1883</v>
      </c>
      <c r="B548" s="430">
        <v>2019</v>
      </c>
      <c r="C548" s="16" t="s">
        <v>907</v>
      </c>
      <c r="D548" s="430" t="s">
        <v>1884</v>
      </c>
      <c r="E548" s="430" t="s">
        <v>1885</v>
      </c>
      <c r="F548" s="430"/>
      <c r="H548" s="432" t="s">
        <v>1886</v>
      </c>
      <c r="I548" s="432" t="s">
        <v>1887</v>
      </c>
      <c r="J548" s="432" t="s">
        <v>1888</v>
      </c>
      <c r="K548" s="430" t="s">
        <v>1889</v>
      </c>
      <c r="L548" s="430" t="s">
        <v>1889</v>
      </c>
      <c r="M548" s="430">
        <v>3110</v>
      </c>
      <c r="N548" s="430" t="s">
        <v>1890</v>
      </c>
      <c r="O548" s="430" t="s">
        <v>1891</v>
      </c>
      <c r="P548" s="430" t="s">
        <v>1892</v>
      </c>
      <c r="Q548" s="432" t="s">
        <v>1893</v>
      </c>
      <c r="R548" s="432" t="s">
        <v>1894</v>
      </c>
      <c r="T548" s="430" t="s">
        <v>1895</v>
      </c>
      <c r="V548" s="430" t="s">
        <v>1895</v>
      </c>
      <c r="AD548" s="430">
        <v>20180701</v>
      </c>
      <c r="AE548" s="430">
        <v>20190630</v>
      </c>
      <c r="AG548" s="430" t="s">
        <v>1896</v>
      </c>
      <c r="AH548" s="430" t="s">
        <v>1896</v>
      </c>
      <c r="AI548" s="430" t="s">
        <v>1896</v>
      </c>
      <c r="AJ548" s="439">
        <v>6034</v>
      </c>
      <c r="AL548" s="433"/>
      <c r="AU548" s="430" t="s">
        <v>1896</v>
      </c>
      <c r="AV548" s="430" t="s">
        <v>1897</v>
      </c>
      <c r="BG548" s="435"/>
    </row>
    <row r="549" spans="1:59" ht="15" customHeight="1" x14ac:dyDescent="0.3">
      <c r="A549" s="430" t="s">
        <v>1883</v>
      </c>
      <c r="B549" s="430">
        <v>2019</v>
      </c>
      <c r="C549" s="16" t="s">
        <v>908</v>
      </c>
      <c r="D549" s="430" t="s">
        <v>1884</v>
      </c>
      <c r="E549" s="430" t="s">
        <v>1885</v>
      </c>
      <c r="F549" s="430"/>
      <c r="H549" s="432" t="s">
        <v>1886</v>
      </c>
      <c r="I549" s="432" t="s">
        <v>1887</v>
      </c>
      <c r="J549" s="432" t="s">
        <v>1888</v>
      </c>
      <c r="K549" s="430" t="s">
        <v>1889</v>
      </c>
      <c r="L549" s="430" t="s">
        <v>1889</v>
      </c>
      <c r="M549" s="430">
        <v>3110</v>
      </c>
      <c r="N549" s="430" t="s">
        <v>1890</v>
      </c>
      <c r="O549" s="430" t="s">
        <v>1891</v>
      </c>
      <c r="P549" s="430" t="s">
        <v>1892</v>
      </c>
      <c r="Q549" s="432" t="s">
        <v>1893</v>
      </c>
      <c r="R549" s="432" t="s">
        <v>1894</v>
      </c>
      <c r="T549" s="430" t="s">
        <v>1895</v>
      </c>
      <c r="V549" s="430" t="s">
        <v>1895</v>
      </c>
      <c r="AD549" s="430">
        <v>20180701</v>
      </c>
      <c r="AE549" s="430">
        <v>20190630</v>
      </c>
      <c r="AG549" s="430" t="s">
        <v>1896</v>
      </c>
      <c r="AH549" s="430" t="s">
        <v>1896</v>
      </c>
      <c r="AI549" s="430" t="s">
        <v>1896</v>
      </c>
      <c r="AJ549" s="439">
        <v>6034</v>
      </c>
      <c r="AL549" s="433"/>
      <c r="AU549" s="430" t="s">
        <v>1896</v>
      </c>
      <c r="AV549" s="430" t="s">
        <v>1897</v>
      </c>
      <c r="BG549" s="435"/>
    </row>
    <row r="550" spans="1:59" ht="15" customHeight="1" x14ac:dyDescent="0.3">
      <c r="A550" s="430" t="s">
        <v>1883</v>
      </c>
      <c r="B550" s="430">
        <v>2019</v>
      </c>
      <c r="C550" s="16" t="s">
        <v>909</v>
      </c>
      <c r="D550" s="430" t="s">
        <v>1884</v>
      </c>
      <c r="E550" s="430" t="s">
        <v>1885</v>
      </c>
      <c r="F550" s="430"/>
      <c r="H550" s="432" t="s">
        <v>1886</v>
      </c>
      <c r="I550" s="432" t="s">
        <v>1887</v>
      </c>
      <c r="J550" s="432" t="s">
        <v>1888</v>
      </c>
      <c r="K550" s="430" t="s">
        <v>1889</v>
      </c>
      <c r="L550" s="430" t="s">
        <v>1889</v>
      </c>
      <c r="M550" s="430">
        <v>3110</v>
      </c>
      <c r="N550" s="430" t="s">
        <v>1890</v>
      </c>
      <c r="O550" s="430" t="s">
        <v>1891</v>
      </c>
      <c r="P550" s="430" t="s">
        <v>1892</v>
      </c>
      <c r="Q550" s="432" t="s">
        <v>1893</v>
      </c>
      <c r="R550" s="432" t="s">
        <v>1894</v>
      </c>
      <c r="T550" s="430" t="s">
        <v>1895</v>
      </c>
      <c r="V550" s="430" t="s">
        <v>1895</v>
      </c>
      <c r="AD550" s="430">
        <v>20180701</v>
      </c>
      <c r="AE550" s="430">
        <v>20190630</v>
      </c>
      <c r="AG550" s="430" t="s">
        <v>1896</v>
      </c>
      <c r="AH550" s="430" t="s">
        <v>1896</v>
      </c>
      <c r="AI550" s="430" t="s">
        <v>1896</v>
      </c>
      <c r="AJ550" s="439">
        <v>6034</v>
      </c>
      <c r="AL550" s="433"/>
      <c r="AU550" s="430" t="s">
        <v>1896</v>
      </c>
      <c r="AV550" s="430" t="s">
        <v>1897</v>
      </c>
      <c r="BG550" s="435"/>
    </row>
    <row r="551" spans="1:59" ht="15" customHeight="1" x14ac:dyDescent="0.3">
      <c r="A551" s="430" t="s">
        <v>1883</v>
      </c>
      <c r="B551" s="430">
        <v>2019</v>
      </c>
      <c r="C551" s="16" t="s">
        <v>911</v>
      </c>
      <c r="D551" s="430" t="s">
        <v>1884</v>
      </c>
      <c r="E551" s="430" t="s">
        <v>1885</v>
      </c>
      <c r="F551" s="430"/>
      <c r="H551" s="432" t="s">
        <v>1886</v>
      </c>
      <c r="I551" s="432" t="s">
        <v>1887</v>
      </c>
      <c r="J551" s="432" t="s">
        <v>1888</v>
      </c>
      <c r="K551" s="430" t="s">
        <v>1889</v>
      </c>
      <c r="L551" s="430" t="s">
        <v>1889</v>
      </c>
      <c r="M551" s="430">
        <v>3110</v>
      </c>
      <c r="N551" s="430" t="s">
        <v>1890</v>
      </c>
      <c r="O551" s="430" t="s">
        <v>1891</v>
      </c>
      <c r="P551" s="430" t="s">
        <v>1892</v>
      </c>
      <c r="Q551" s="432" t="s">
        <v>1893</v>
      </c>
      <c r="R551" s="432" t="s">
        <v>1894</v>
      </c>
      <c r="T551" s="430" t="s">
        <v>1895</v>
      </c>
      <c r="V551" s="430" t="s">
        <v>1895</v>
      </c>
      <c r="AD551" s="430">
        <v>20180701</v>
      </c>
      <c r="AE551" s="430">
        <v>20190630</v>
      </c>
      <c r="AG551" s="430" t="s">
        <v>1896</v>
      </c>
      <c r="AH551" s="430" t="s">
        <v>1896</v>
      </c>
      <c r="AI551" s="430" t="s">
        <v>1896</v>
      </c>
      <c r="AJ551" s="439">
        <v>6034</v>
      </c>
      <c r="AL551" s="433"/>
      <c r="AU551" s="430" t="s">
        <v>1896</v>
      </c>
      <c r="AV551" s="430" t="s">
        <v>1897</v>
      </c>
      <c r="BG551" s="435"/>
    </row>
    <row r="552" spans="1:59" ht="15" customHeight="1" x14ac:dyDescent="0.3">
      <c r="A552" s="430" t="s">
        <v>1883</v>
      </c>
      <c r="B552" s="430">
        <v>2019</v>
      </c>
      <c r="C552" s="16" t="s">
        <v>912</v>
      </c>
      <c r="D552" s="430" t="s">
        <v>1884</v>
      </c>
      <c r="E552" s="430" t="s">
        <v>1885</v>
      </c>
      <c r="F552" s="430"/>
      <c r="H552" s="432" t="s">
        <v>1886</v>
      </c>
      <c r="I552" s="432" t="s">
        <v>1887</v>
      </c>
      <c r="J552" s="432" t="s">
        <v>1888</v>
      </c>
      <c r="K552" s="430" t="s">
        <v>1889</v>
      </c>
      <c r="L552" s="430" t="s">
        <v>1889</v>
      </c>
      <c r="M552" s="430">
        <v>3110</v>
      </c>
      <c r="N552" s="430" t="s">
        <v>1890</v>
      </c>
      <c r="O552" s="430" t="s">
        <v>1891</v>
      </c>
      <c r="P552" s="430" t="s">
        <v>1892</v>
      </c>
      <c r="Q552" s="432" t="s">
        <v>1893</v>
      </c>
      <c r="R552" s="432" t="s">
        <v>1894</v>
      </c>
      <c r="T552" s="430" t="s">
        <v>1895</v>
      </c>
      <c r="V552" s="430" t="s">
        <v>1895</v>
      </c>
      <c r="AD552" s="430">
        <v>20180701</v>
      </c>
      <c r="AE552" s="430">
        <v>20190630</v>
      </c>
      <c r="AG552" s="430" t="s">
        <v>1896</v>
      </c>
      <c r="AH552" s="430" t="s">
        <v>1896</v>
      </c>
      <c r="AI552" s="430" t="s">
        <v>1896</v>
      </c>
      <c r="AJ552" s="439">
        <v>6034</v>
      </c>
      <c r="AL552" s="433"/>
      <c r="AU552" s="430" t="s">
        <v>1896</v>
      </c>
      <c r="AV552" s="430" t="s">
        <v>1897</v>
      </c>
      <c r="BG552" s="435"/>
    </row>
    <row r="553" spans="1:59" ht="15" customHeight="1" x14ac:dyDescent="0.3">
      <c r="A553" s="430" t="s">
        <v>1883</v>
      </c>
      <c r="B553" s="430">
        <v>2019</v>
      </c>
      <c r="C553" s="16" t="s">
        <v>914</v>
      </c>
      <c r="D553" s="430" t="s">
        <v>1884</v>
      </c>
      <c r="E553" s="430" t="s">
        <v>1885</v>
      </c>
      <c r="F553" s="430"/>
      <c r="H553" s="432" t="s">
        <v>1886</v>
      </c>
      <c r="I553" s="432" t="s">
        <v>1887</v>
      </c>
      <c r="J553" s="432" t="s">
        <v>1888</v>
      </c>
      <c r="K553" s="430" t="s">
        <v>1889</v>
      </c>
      <c r="L553" s="430" t="s">
        <v>1889</v>
      </c>
      <c r="M553" s="430">
        <v>3110</v>
      </c>
      <c r="N553" s="430" t="s">
        <v>1890</v>
      </c>
      <c r="O553" s="430" t="s">
        <v>1891</v>
      </c>
      <c r="P553" s="430" t="s">
        <v>1892</v>
      </c>
      <c r="Q553" s="432" t="s">
        <v>1893</v>
      </c>
      <c r="R553" s="432" t="s">
        <v>1894</v>
      </c>
      <c r="T553" s="430" t="s">
        <v>1895</v>
      </c>
      <c r="V553" s="430" t="s">
        <v>1895</v>
      </c>
      <c r="AD553" s="430">
        <v>20180701</v>
      </c>
      <c r="AE553" s="430">
        <v>20190630</v>
      </c>
      <c r="AG553" s="430" t="s">
        <v>1896</v>
      </c>
      <c r="AH553" s="430" t="s">
        <v>1896</v>
      </c>
      <c r="AI553" s="430" t="s">
        <v>1896</v>
      </c>
      <c r="AJ553" s="439">
        <v>6034</v>
      </c>
      <c r="AL553" s="433"/>
      <c r="AU553" s="430" t="s">
        <v>1896</v>
      </c>
      <c r="AV553" s="430" t="s">
        <v>1897</v>
      </c>
      <c r="BG553" s="435"/>
    </row>
    <row r="554" spans="1:59" ht="15" customHeight="1" x14ac:dyDescent="0.3">
      <c r="A554" s="430" t="s">
        <v>1883</v>
      </c>
      <c r="B554" s="430">
        <v>2019</v>
      </c>
      <c r="C554" s="16" t="s">
        <v>915</v>
      </c>
      <c r="D554" s="430" t="s">
        <v>1884</v>
      </c>
      <c r="E554" s="430" t="s">
        <v>1885</v>
      </c>
      <c r="F554" s="430"/>
      <c r="H554" s="432" t="s">
        <v>1886</v>
      </c>
      <c r="I554" s="432" t="s">
        <v>1887</v>
      </c>
      <c r="J554" s="432" t="s">
        <v>1888</v>
      </c>
      <c r="K554" s="430" t="s">
        <v>1889</v>
      </c>
      <c r="L554" s="430" t="s">
        <v>1889</v>
      </c>
      <c r="M554" s="430">
        <v>3110</v>
      </c>
      <c r="N554" s="430" t="s">
        <v>1890</v>
      </c>
      <c r="O554" s="430" t="s">
        <v>1891</v>
      </c>
      <c r="P554" s="430" t="s">
        <v>1892</v>
      </c>
      <c r="Q554" s="432" t="s">
        <v>1893</v>
      </c>
      <c r="R554" s="432" t="s">
        <v>1894</v>
      </c>
      <c r="T554" s="430" t="s">
        <v>1895</v>
      </c>
      <c r="V554" s="430" t="s">
        <v>1895</v>
      </c>
      <c r="AD554" s="430">
        <v>20180701</v>
      </c>
      <c r="AE554" s="430">
        <v>20190630</v>
      </c>
      <c r="AG554" s="430" t="s">
        <v>1896</v>
      </c>
      <c r="AH554" s="430" t="s">
        <v>1896</v>
      </c>
      <c r="AI554" s="430" t="s">
        <v>1896</v>
      </c>
      <c r="AJ554" s="439">
        <v>6034</v>
      </c>
      <c r="AL554" s="433"/>
      <c r="AU554" s="430" t="s">
        <v>1896</v>
      </c>
      <c r="AV554" s="430" t="s">
        <v>1897</v>
      </c>
      <c r="BG554" s="435"/>
    </row>
    <row r="555" spans="1:59" ht="15" customHeight="1" x14ac:dyDescent="0.3">
      <c r="A555" s="430" t="s">
        <v>1883</v>
      </c>
      <c r="B555" s="430">
        <v>2019</v>
      </c>
      <c r="C555" s="16" t="s">
        <v>917</v>
      </c>
      <c r="D555" s="430" t="s">
        <v>1884</v>
      </c>
      <c r="E555" s="430" t="s">
        <v>1885</v>
      </c>
      <c r="F555" s="430"/>
      <c r="H555" s="432" t="s">
        <v>1886</v>
      </c>
      <c r="I555" s="432" t="s">
        <v>1887</v>
      </c>
      <c r="J555" s="432" t="s">
        <v>1888</v>
      </c>
      <c r="K555" s="430" t="s">
        <v>1889</v>
      </c>
      <c r="L555" s="430" t="s">
        <v>1889</v>
      </c>
      <c r="M555" s="430">
        <v>3110</v>
      </c>
      <c r="N555" s="430" t="s">
        <v>1890</v>
      </c>
      <c r="O555" s="430" t="s">
        <v>1891</v>
      </c>
      <c r="P555" s="430" t="s">
        <v>1892</v>
      </c>
      <c r="Q555" s="432" t="s">
        <v>1893</v>
      </c>
      <c r="R555" s="432" t="s">
        <v>1894</v>
      </c>
      <c r="T555" s="430" t="s">
        <v>1895</v>
      </c>
      <c r="V555" s="430" t="s">
        <v>1895</v>
      </c>
      <c r="AD555" s="430">
        <v>20180701</v>
      </c>
      <c r="AE555" s="430">
        <v>20190630</v>
      </c>
      <c r="AG555" s="430" t="s">
        <v>1896</v>
      </c>
      <c r="AH555" s="430" t="s">
        <v>1896</v>
      </c>
      <c r="AI555" s="430" t="s">
        <v>1896</v>
      </c>
      <c r="AJ555" s="439">
        <v>9654</v>
      </c>
      <c r="AL555" s="433"/>
      <c r="AU555" s="430" t="s">
        <v>1896</v>
      </c>
      <c r="AV555" s="430" t="s">
        <v>1897</v>
      </c>
      <c r="BG555" s="435"/>
    </row>
    <row r="556" spans="1:59" ht="15" customHeight="1" x14ac:dyDescent="0.3">
      <c r="A556" s="430" t="s">
        <v>1883</v>
      </c>
      <c r="B556" s="430">
        <v>2019</v>
      </c>
      <c r="C556" s="16" t="s">
        <v>919</v>
      </c>
      <c r="D556" s="430" t="s">
        <v>1884</v>
      </c>
      <c r="E556" s="430" t="s">
        <v>1885</v>
      </c>
      <c r="F556" s="430"/>
      <c r="H556" s="432" t="s">
        <v>1886</v>
      </c>
      <c r="I556" s="432" t="s">
        <v>1887</v>
      </c>
      <c r="J556" s="432" t="s">
        <v>1888</v>
      </c>
      <c r="K556" s="430" t="s">
        <v>1889</v>
      </c>
      <c r="L556" s="430" t="s">
        <v>1889</v>
      </c>
      <c r="M556" s="430">
        <v>3110</v>
      </c>
      <c r="N556" s="430" t="s">
        <v>1890</v>
      </c>
      <c r="O556" s="430" t="s">
        <v>1891</v>
      </c>
      <c r="P556" s="430" t="s">
        <v>1892</v>
      </c>
      <c r="Q556" s="432" t="s">
        <v>1893</v>
      </c>
      <c r="R556" s="432" t="s">
        <v>1894</v>
      </c>
      <c r="T556" s="430" t="s">
        <v>1895</v>
      </c>
      <c r="V556" s="430" t="s">
        <v>1895</v>
      </c>
      <c r="AD556" s="430">
        <v>20180701</v>
      </c>
      <c r="AE556" s="430">
        <v>20190630</v>
      </c>
      <c r="AG556" s="430" t="s">
        <v>1896</v>
      </c>
      <c r="AH556" s="430" t="s">
        <v>1896</v>
      </c>
      <c r="AI556" s="430" t="s">
        <v>1896</v>
      </c>
      <c r="AJ556" s="439">
        <v>9654</v>
      </c>
      <c r="AL556" s="433"/>
      <c r="AU556" s="430" t="s">
        <v>1896</v>
      </c>
      <c r="AV556" s="430" t="s">
        <v>1897</v>
      </c>
      <c r="BG556" s="435"/>
    </row>
    <row r="557" spans="1:59" ht="15" customHeight="1" x14ac:dyDescent="0.3">
      <c r="A557" s="430" t="s">
        <v>1883</v>
      </c>
      <c r="B557" s="430">
        <v>2019</v>
      </c>
      <c r="C557" s="16" t="s">
        <v>921</v>
      </c>
      <c r="D557" s="430" t="s">
        <v>1884</v>
      </c>
      <c r="E557" s="430" t="s">
        <v>1885</v>
      </c>
      <c r="F557" s="430"/>
      <c r="H557" s="432" t="s">
        <v>1886</v>
      </c>
      <c r="I557" s="432" t="s">
        <v>1887</v>
      </c>
      <c r="J557" s="432" t="s">
        <v>1888</v>
      </c>
      <c r="K557" s="430" t="s">
        <v>1889</v>
      </c>
      <c r="L557" s="430" t="s">
        <v>1889</v>
      </c>
      <c r="M557" s="430">
        <v>3110</v>
      </c>
      <c r="N557" s="430" t="s">
        <v>1890</v>
      </c>
      <c r="O557" s="430" t="s">
        <v>1891</v>
      </c>
      <c r="P557" s="430" t="s">
        <v>1892</v>
      </c>
      <c r="Q557" s="432" t="s">
        <v>1893</v>
      </c>
      <c r="R557" s="432" t="s">
        <v>1894</v>
      </c>
      <c r="T557" s="430" t="s">
        <v>1895</v>
      </c>
      <c r="V557" s="430" t="s">
        <v>1895</v>
      </c>
      <c r="AD557" s="430">
        <v>20180701</v>
      </c>
      <c r="AE557" s="430">
        <v>20190630</v>
      </c>
      <c r="AG557" s="430" t="s">
        <v>1896</v>
      </c>
      <c r="AH557" s="430" t="s">
        <v>1896</v>
      </c>
      <c r="AI557" s="430" t="s">
        <v>1896</v>
      </c>
      <c r="AJ557" s="439">
        <v>9654</v>
      </c>
      <c r="AL557" s="433"/>
      <c r="AU557" s="430" t="s">
        <v>1896</v>
      </c>
      <c r="AV557" s="430" t="s">
        <v>1897</v>
      </c>
      <c r="BG557" s="435"/>
    </row>
    <row r="558" spans="1:59" ht="15" customHeight="1" x14ac:dyDescent="0.3">
      <c r="A558" s="430" t="s">
        <v>1883</v>
      </c>
      <c r="B558" s="430">
        <v>2019</v>
      </c>
      <c r="C558" s="16" t="s">
        <v>1168</v>
      </c>
      <c r="D558" s="430" t="s">
        <v>1884</v>
      </c>
      <c r="E558" s="430" t="s">
        <v>1885</v>
      </c>
      <c r="F558" s="430"/>
      <c r="H558" s="432" t="s">
        <v>1886</v>
      </c>
      <c r="I558" s="432" t="s">
        <v>1887</v>
      </c>
      <c r="J558" s="432" t="s">
        <v>1888</v>
      </c>
      <c r="K558" s="430" t="s">
        <v>1889</v>
      </c>
      <c r="L558" s="430" t="s">
        <v>1889</v>
      </c>
      <c r="M558" s="430">
        <v>3110</v>
      </c>
      <c r="N558" s="430" t="s">
        <v>1890</v>
      </c>
      <c r="O558" s="430" t="s">
        <v>1891</v>
      </c>
      <c r="P558" s="430" t="s">
        <v>1892</v>
      </c>
      <c r="Q558" s="432" t="s">
        <v>1893</v>
      </c>
      <c r="R558" s="432" t="s">
        <v>1894</v>
      </c>
      <c r="T558" s="430" t="s">
        <v>1895</v>
      </c>
      <c r="V558" s="430" t="s">
        <v>1895</v>
      </c>
      <c r="AD558" s="430">
        <v>20180701</v>
      </c>
      <c r="AE558" s="430">
        <v>20190630</v>
      </c>
      <c r="AG558" s="430" t="s">
        <v>1896</v>
      </c>
      <c r="AH558" s="430" t="s">
        <v>1896</v>
      </c>
      <c r="AI558" s="430" t="s">
        <v>1896</v>
      </c>
      <c r="AJ558" s="439">
        <v>3123</v>
      </c>
      <c r="AL558" s="433"/>
      <c r="AU558" s="430" t="s">
        <v>1896</v>
      </c>
      <c r="AV558" s="430" t="s">
        <v>1897</v>
      </c>
      <c r="BG558" s="435"/>
    </row>
    <row r="559" spans="1:59" ht="15" customHeight="1" x14ac:dyDescent="0.3">
      <c r="A559" s="430" t="s">
        <v>1883</v>
      </c>
      <c r="B559" s="430">
        <v>2019</v>
      </c>
      <c r="C559" s="16" t="s">
        <v>925</v>
      </c>
      <c r="D559" s="430" t="s">
        <v>1884</v>
      </c>
      <c r="E559" s="430" t="s">
        <v>1885</v>
      </c>
      <c r="F559" s="430"/>
      <c r="H559" s="432" t="s">
        <v>1886</v>
      </c>
      <c r="I559" s="432" t="s">
        <v>1887</v>
      </c>
      <c r="J559" s="432" t="s">
        <v>1888</v>
      </c>
      <c r="K559" s="430" t="s">
        <v>1889</v>
      </c>
      <c r="L559" s="430" t="s">
        <v>1889</v>
      </c>
      <c r="M559" s="430">
        <v>3110</v>
      </c>
      <c r="N559" s="430" t="s">
        <v>1890</v>
      </c>
      <c r="O559" s="430" t="s">
        <v>1891</v>
      </c>
      <c r="P559" s="430" t="s">
        <v>1892</v>
      </c>
      <c r="Q559" s="432" t="s">
        <v>1893</v>
      </c>
      <c r="R559" s="432" t="s">
        <v>1894</v>
      </c>
      <c r="T559" s="430" t="s">
        <v>1895</v>
      </c>
      <c r="V559" s="430" t="s">
        <v>1895</v>
      </c>
      <c r="AD559" s="430">
        <v>20180701</v>
      </c>
      <c r="AE559" s="430">
        <v>20190630</v>
      </c>
      <c r="AG559" s="430" t="s">
        <v>1896</v>
      </c>
      <c r="AH559" s="430" t="s">
        <v>1896</v>
      </c>
      <c r="AI559" s="430" t="s">
        <v>1896</v>
      </c>
      <c r="AJ559" s="439">
        <v>9654</v>
      </c>
      <c r="AL559" s="433"/>
      <c r="AU559" s="430" t="s">
        <v>1896</v>
      </c>
      <c r="AV559" s="430" t="s">
        <v>1897</v>
      </c>
      <c r="BG559" s="435"/>
    </row>
    <row r="560" spans="1:59" ht="15" customHeight="1" x14ac:dyDescent="0.3">
      <c r="A560" s="430" t="s">
        <v>1883</v>
      </c>
      <c r="B560" s="430">
        <v>2019</v>
      </c>
      <c r="C560" s="16" t="s">
        <v>927</v>
      </c>
      <c r="D560" s="430" t="s">
        <v>1884</v>
      </c>
      <c r="E560" s="430" t="s">
        <v>1885</v>
      </c>
      <c r="F560" s="430"/>
      <c r="H560" s="432" t="s">
        <v>1886</v>
      </c>
      <c r="I560" s="432" t="s">
        <v>1887</v>
      </c>
      <c r="J560" s="432" t="s">
        <v>1888</v>
      </c>
      <c r="K560" s="430" t="s">
        <v>1889</v>
      </c>
      <c r="L560" s="430" t="s">
        <v>1889</v>
      </c>
      <c r="M560" s="430">
        <v>3110</v>
      </c>
      <c r="N560" s="430" t="s">
        <v>1890</v>
      </c>
      <c r="O560" s="430" t="s">
        <v>1891</v>
      </c>
      <c r="P560" s="430" t="s">
        <v>1892</v>
      </c>
      <c r="Q560" s="432" t="s">
        <v>1893</v>
      </c>
      <c r="R560" s="432" t="s">
        <v>1894</v>
      </c>
      <c r="T560" s="430" t="s">
        <v>1895</v>
      </c>
      <c r="V560" s="430" t="s">
        <v>1895</v>
      </c>
      <c r="AD560" s="430">
        <v>20180701</v>
      </c>
      <c r="AE560" s="430">
        <v>20190630</v>
      </c>
      <c r="AG560" s="430" t="s">
        <v>1896</v>
      </c>
      <c r="AH560" s="430" t="s">
        <v>1896</v>
      </c>
      <c r="AI560" s="430" t="s">
        <v>1896</v>
      </c>
      <c r="AJ560" s="439">
        <v>9654</v>
      </c>
      <c r="AL560" s="433"/>
      <c r="AU560" s="430" t="s">
        <v>1896</v>
      </c>
      <c r="AV560" s="430" t="s">
        <v>1897</v>
      </c>
      <c r="BG560" s="435"/>
    </row>
    <row r="561" spans="1:59" ht="15" customHeight="1" x14ac:dyDescent="0.3">
      <c r="A561" s="430" t="s">
        <v>1883</v>
      </c>
      <c r="B561" s="430">
        <v>2019</v>
      </c>
      <c r="C561" s="16" t="s">
        <v>929</v>
      </c>
      <c r="D561" s="430" t="s">
        <v>1884</v>
      </c>
      <c r="E561" s="430" t="s">
        <v>1885</v>
      </c>
      <c r="F561" s="430"/>
      <c r="H561" s="432" t="s">
        <v>1886</v>
      </c>
      <c r="I561" s="432" t="s">
        <v>1887</v>
      </c>
      <c r="J561" s="432" t="s">
        <v>1888</v>
      </c>
      <c r="K561" s="430" t="s">
        <v>1889</v>
      </c>
      <c r="L561" s="430" t="s">
        <v>1889</v>
      </c>
      <c r="M561" s="430">
        <v>3110</v>
      </c>
      <c r="N561" s="430" t="s">
        <v>1890</v>
      </c>
      <c r="O561" s="430" t="s">
        <v>1891</v>
      </c>
      <c r="P561" s="430" t="s">
        <v>1892</v>
      </c>
      <c r="Q561" s="432" t="s">
        <v>1893</v>
      </c>
      <c r="R561" s="432" t="s">
        <v>1894</v>
      </c>
      <c r="T561" s="430" t="s">
        <v>1895</v>
      </c>
      <c r="V561" s="430" t="s">
        <v>1895</v>
      </c>
      <c r="AD561" s="430">
        <v>20180701</v>
      </c>
      <c r="AE561" s="430">
        <v>20190630</v>
      </c>
      <c r="AG561" s="430" t="s">
        <v>1896</v>
      </c>
      <c r="AH561" s="430" t="s">
        <v>1896</v>
      </c>
      <c r="AI561" s="430" t="s">
        <v>1896</v>
      </c>
      <c r="AJ561" s="439">
        <v>9654</v>
      </c>
      <c r="AL561" s="433"/>
      <c r="AU561" s="430" t="s">
        <v>1896</v>
      </c>
      <c r="AV561" s="430" t="s">
        <v>1897</v>
      </c>
      <c r="BG561" s="435"/>
    </row>
    <row r="562" spans="1:59" ht="15" customHeight="1" x14ac:dyDescent="0.3">
      <c r="A562" s="430" t="s">
        <v>1883</v>
      </c>
      <c r="B562" s="430">
        <v>2019</v>
      </c>
      <c r="C562" s="16" t="s">
        <v>931</v>
      </c>
      <c r="D562" s="430" t="s">
        <v>1884</v>
      </c>
      <c r="E562" s="430" t="s">
        <v>1885</v>
      </c>
      <c r="F562" s="430"/>
      <c r="H562" s="432" t="s">
        <v>1886</v>
      </c>
      <c r="I562" s="432" t="s">
        <v>1887</v>
      </c>
      <c r="J562" s="432" t="s">
        <v>1888</v>
      </c>
      <c r="K562" s="430" t="s">
        <v>1889</v>
      </c>
      <c r="L562" s="430" t="s">
        <v>1889</v>
      </c>
      <c r="M562" s="430">
        <v>3110</v>
      </c>
      <c r="N562" s="430" t="s">
        <v>1890</v>
      </c>
      <c r="O562" s="430" t="s">
        <v>1891</v>
      </c>
      <c r="P562" s="430" t="s">
        <v>1892</v>
      </c>
      <c r="Q562" s="432" t="s">
        <v>1893</v>
      </c>
      <c r="R562" s="432" t="s">
        <v>1894</v>
      </c>
      <c r="T562" s="430" t="s">
        <v>1895</v>
      </c>
      <c r="V562" s="430" t="s">
        <v>1895</v>
      </c>
      <c r="AD562" s="430">
        <v>20180701</v>
      </c>
      <c r="AE562" s="430">
        <v>20190630</v>
      </c>
      <c r="AG562" s="430" t="s">
        <v>1896</v>
      </c>
      <c r="AH562" s="430" t="s">
        <v>1896</v>
      </c>
      <c r="AI562" s="430" t="s">
        <v>1896</v>
      </c>
      <c r="AJ562" s="439">
        <v>9654</v>
      </c>
      <c r="AL562" s="433"/>
      <c r="AU562" s="430" t="s">
        <v>1896</v>
      </c>
      <c r="AV562" s="430" t="s">
        <v>1897</v>
      </c>
      <c r="BG562" s="435"/>
    </row>
    <row r="563" spans="1:59" ht="15" customHeight="1" x14ac:dyDescent="0.3">
      <c r="A563" s="430" t="s">
        <v>1883</v>
      </c>
      <c r="B563" s="430">
        <v>2019</v>
      </c>
      <c r="C563" s="16" t="s">
        <v>933</v>
      </c>
      <c r="D563" s="430" t="s">
        <v>1884</v>
      </c>
      <c r="E563" s="430" t="s">
        <v>1885</v>
      </c>
      <c r="F563" s="430"/>
      <c r="H563" s="432" t="s">
        <v>1886</v>
      </c>
      <c r="I563" s="432" t="s">
        <v>1887</v>
      </c>
      <c r="J563" s="432" t="s">
        <v>1888</v>
      </c>
      <c r="K563" s="430" t="s">
        <v>1889</v>
      </c>
      <c r="L563" s="430" t="s">
        <v>1889</v>
      </c>
      <c r="M563" s="430">
        <v>3110</v>
      </c>
      <c r="N563" s="430" t="s">
        <v>1890</v>
      </c>
      <c r="O563" s="430" t="s">
        <v>1891</v>
      </c>
      <c r="P563" s="430" t="s">
        <v>1892</v>
      </c>
      <c r="Q563" s="432" t="s">
        <v>1893</v>
      </c>
      <c r="R563" s="432" t="s">
        <v>1894</v>
      </c>
      <c r="T563" s="430" t="s">
        <v>1895</v>
      </c>
      <c r="V563" s="430" t="s">
        <v>1895</v>
      </c>
      <c r="AD563" s="430">
        <v>20180701</v>
      </c>
      <c r="AE563" s="430">
        <v>20190630</v>
      </c>
      <c r="AG563" s="430" t="s">
        <v>1896</v>
      </c>
      <c r="AH563" s="430" t="s">
        <v>1896</v>
      </c>
      <c r="AI563" s="430" t="s">
        <v>1896</v>
      </c>
      <c r="AJ563" s="439">
        <v>9654</v>
      </c>
      <c r="AL563" s="433"/>
      <c r="AU563" s="430" t="s">
        <v>1896</v>
      </c>
      <c r="AV563" s="430" t="s">
        <v>1897</v>
      </c>
      <c r="BG563" s="435"/>
    </row>
    <row r="564" spans="1:59" ht="15" customHeight="1" x14ac:dyDescent="0.3">
      <c r="A564" s="430" t="s">
        <v>1883</v>
      </c>
      <c r="B564" s="430">
        <v>2019</v>
      </c>
      <c r="C564" s="16" t="s">
        <v>935</v>
      </c>
      <c r="D564" s="430" t="s">
        <v>1884</v>
      </c>
      <c r="E564" s="430" t="s">
        <v>1885</v>
      </c>
      <c r="F564" s="430"/>
      <c r="H564" s="432" t="s">
        <v>1886</v>
      </c>
      <c r="I564" s="432" t="s">
        <v>1887</v>
      </c>
      <c r="J564" s="432" t="s">
        <v>1888</v>
      </c>
      <c r="K564" s="430" t="s">
        <v>1889</v>
      </c>
      <c r="L564" s="430" t="s">
        <v>1889</v>
      </c>
      <c r="M564" s="430">
        <v>3110</v>
      </c>
      <c r="N564" s="430" t="s">
        <v>1890</v>
      </c>
      <c r="O564" s="430" t="s">
        <v>1891</v>
      </c>
      <c r="P564" s="430" t="s">
        <v>1892</v>
      </c>
      <c r="Q564" s="432" t="s">
        <v>1893</v>
      </c>
      <c r="R564" s="432" t="s">
        <v>1894</v>
      </c>
      <c r="T564" s="430" t="s">
        <v>1895</v>
      </c>
      <c r="V564" s="430" t="s">
        <v>1895</v>
      </c>
      <c r="AD564" s="430">
        <v>20180701</v>
      </c>
      <c r="AE564" s="430">
        <v>20190630</v>
      </c>
      <c r="AG564" s="430" t="s">
        <v>1896</v>
      </c>
      <c r="AH564" s="430" t="s">
        <v>1896</v>
      </c>
      <c r="AI564" s="430" t="s">
        <v>1896</v>
      </c>
      <c r="AJ564" s="439">
        <v>9654</v>
      </c>
      <c r="AL564" s="433"/>
      <c r="AU564" s="430" t="s">
        <v>1896</v>
      </c>
      <c r="AV564" s="430" t="s">
        <v>1897</v>
      </c>
      <c r="BG564" s="435"/>
    </row>
    <row r="565" spans="1:59" ht="15" customHeight="1" x14ac:dyDescent="0.3">
      <c r="A565" s="430" t="s">
        <v>1883</v>
      </c>
      <c r="B565" s="430">
        <v>2019</v>
      </c>
      <c r="C565" s="16" t="s">
        <v>937</v>
      </c>
      <c r="D565" s="430" t="s">
        <v>1884</v>
      </c>
      <c r="E565" s="430" t="s">
        <v>1885</v>
      </c>
      <c r="F565" s="430"/>
      <c r="H565" s="432" t="s">
        <v>1886</v>
      </c>
      <c r="I565" s="432" t="s">
        <v>1887</v>
      </c>
      <c r="J565" s="432" t="s">
        <v>1888</v>
      </c>
      <c r="K565" s="430" t="s">
        <v>1889</v>
      </c>
      <c r="L565" s="430" t="s">
        <v>1889</v>
      </c>
      <c r="M565" s="430">
        <v>3110</v>
      </c>
      <c r="N565" s="430" t="s">
        <v>1890</v>
      </c>
      <c r="O565" s="430" t="s">
        <v>1891</v>
      </c>
      <c r="P565" s="430" t="s">
        <v>1892</v>
      </c>
      <c r="Q565" s="432" t="s">
        <v>1893</v>
      </c>
      <c r="R565" s="432" t="s">
        <v>1894</v>
      </c>
      <c r="T565" s="430" t="s">
        <v>1895</v>
      </c>
      <c r="V565" s="430" t="s">
        <v>1895</v>
      </c>
      <c r="AD565" s="430">
        <v>20180701</v>
      </c>
      <c r="AE565" s="430">
        <v>20190630</v>
      </c>
      <c r="AG565" s="430" t="s">
        <v>1896</v>
      </c>
      <c r="AH565" s="430" t="s">
        <v>1896</v>
      </c>
      <c r="AI565" s="430" t="s">
        <v>1896</v>
      </c>
      <c r="AJ565" s="439">
        <v>9654</v>
      </c>
      <c r="AL565" s="433"/>
      <c r="AU565" s="430" t="s">
        <v>1896</v>
      </c>
      <c r="AV565" s="430" t="s">
        <v>1897</v>
      </c>
      <c r="BG565" s="435"/>
    </row>
    <row r="566" spans="1:59" ht="15" customHeight="1" x14ac:dyDescent="0.3">
      <c r="A566" s="430" t="s">
        <v>1883</v>
      </c>
      <c r="B566" s="430">
        <v>2019</v>
      </c>
      <c r="C566" s="16" t="s">
        <v>121</v>
      </c>
      <c r="D566" s="430" t="s">
        <v>1884</v>
      </c>
      <c r="E566" s="430" t="s">
        <v>1885</v>
      </c>
      <c r="F566" s="430"/>
      <c r="H566" s="432" t="s">
        <v>1886</v>
      </c>
      <c r="I566" s="432" t="s">
        <v>1887</v>
      </c>
      <c r="J566" s="432" t="s">
        <v>1888</v>
      </c>
      <c r="K566" s="430" t="s">
        <v>1889</v>
      </c>
      <c r="L566" s="430" t="s">
        <v>1889</v>
      </c>
      <c r="M566" s="430">
        <v>3110</v>
      </c>
      <c r="N566" s="430" t="s">
        <v>1890</v>
      </c>
      <c r="O566" s="430" t="s">
        <v>1891</v>
      </c>
      <c r="P566" s="430" t="s">
        <v>1892</v>
      </c>
      <c r="Q566" s="432" t="s">
        <v>1893</v>
      </c>
      <c r="R566" s="432" t="s">
        <v>1894</v>
      </c>
      <c r="T566" s="430" t="s">
        <v>1895</v>
      </c>
      <c r="V566" s="430" t="s">
        <v>1895</v>
      </c>
      <c r="AD566" s="430">
        <v>20180701</v>
      </c>
      <c r="AE566" s="430">
        <v>20190630</v>
      </c>
      <c r="AG566" s="430" t="s">
        <v>1896</v>
      </c>
      <c r="AH566" s="430" t="s">
        <v>1896</v>
      </c>
      <c r="AI566" s="430" t="s">
        <v>1896</v>
      </c>
      <c r="AJ566" s="439">
        <v>4827</v>
      </c>
      <c r="AL566" s="433"/>
      <c r="AU566" s="430" t="s">
        <v>1896</v>
      </c>
      <c r="AV566" s="430" t="s">
        <v>1897</v>
      </c>
      <c r="BG566" s="435"/>
    </row>
    <row r="567" spans="1:59" ht="15" customHeight="1" x14ac:dyDescent="0.3">
      <c r="A567" s="430" t="s">
        <v>1883</v>
      </c>
      <c r="B567" s="430">
        <v>2019</v>
      </c>
      <c r="C567" s="16" t="s">
        <v>940</v>
      </c>
      <c r="D567" s="430" t="s">
        <v>1884</v>
      </c>
      <c r="E567" s="430" t="s">
        <v>1885</v>
      </c>
      <c r="F567" s="430"/>
      <c r="H567" s="432" t="s">
        <v>1886</v>
      </c>
      <c r="I567" s="432" t="s">
        <v>1887</v>
      </c>
      <c r="J567" s="432" t="s">
        <v>1888</v>
      </c>
      <c r="K567" s="430" t="s">
        <v>1889</v>
      </c>
      <c r="L567" s="430" t="s">
        <v>1889</v>
      </c>
      <c r="M567" s="430">
        <v>3110</v>
      </c>
      <c r="N567" s="430" t="s">
        <v>1890</v>
      </c>
      <c r="O567" s="430" t="s">
        <v>1891</v>
      </c>
      <c r="P567" s="430" t="s">
        <v>1892</v>
      </c>
      <c r="Q567" s="432" t="s">
        <v>1893</v>
      </c>
      <c r="R567" s="432" t="s">
        <v>1894</v>
      </c>
      <c r="T567" s="430" t="s">
        <v>1895</v>
      </c>
      <c r="V567" s="430" t="s">
        <v>1895</v>
      </c>
      <c r="AD567" s="430">
        <v>20180701</v>
      </c>
      <c r="AE567" s="430">
        <v>20190630</v>
      </c>
      <c r="AG567" s="430" t="s">
        <v>1896</v>
      </c>
      <c r="AH567" s="430" t="s">
        <v>1896</v>
      </c>
      <c r="AI567" s="430" t="s">
        <v>1896</v>
      </c>
      <c r="AJ567" s="439">
        <v>9654</v>
      </c>
      <c r="AL567" s="433"/>
      <c r="AU567" s="430" t="s">
        <v>1896</v>
      </c>
      <c r="AV567" s="430" t="s">
        <v>1897</v>
      </c>
      <c r="BG567" s="435"/>
    </row>
    <row r="568" spans="1:59" ht="15" customHeight="1" x14ac:dyDescent="0.3">
      <c r="A568" s="430" t="s">
        <v>1883</v>
      </c>
      <c r="B568" s="430">
        <v>2019</v>
      </c>
      <c r="C568" s="16" t="s">
        <v>942</v>
      </c>
      <c r="D568" s="430" t="s">
        <v>1884</v>
      </c>
      <c r="E568" s="430" t="s">
        <v>1885</v>
      </c>
      <c r="F568" s="430"/>
      <c r="H568" s="432" t="s">
        <v>1886</v>
      </c>
      <c r="I568" s="432" t="s">
        <v>1887</v>
      </c>
      <c r="J568" s="432" t="s">
        <v>1888</v>
      </c>
      <c r="K568" s="430" t="s">
        <v>1889</v>
      </c>
      <c r="L568" s="430" t="s">
        <v>1889</v>
      </c>
      <c r="M568" s="430">
        <v>3110</v>
      </c>
      <c r="N568" s="430" t="s">
        <v>1890</v>
      </c>
      <c r="O568" s="430" t="s">
        <v>1891</v>
      </c>
      <c r="P568" s="430" t="s">
        <v>1892</v>
      </c>
      <c r="Q568" s="432" t="s">
        <v>1893</v>
      </c>
      <c r="R568" s="432" t="s">
        <v>1894</v>
      </c>
      <c r="T568" s="430" t="s">
        <v>1895</v>
      </c>
      <c r="V568" s="430" t="s">
        <v>1895</v>
      </c>
      <c r="AD568" s="430">
        <v>20180701</v>
      </c>
      <c r="AE568" s="430">
        <v>20190630</v>
      </c>
      <c r="AG568" s="430" t="s">
        <v>1896</v>
      </c>
      <c r="AH568" s="430" t="s">
        <v>1896</v>
      </c>
      <c r="AI568" s="430" t="s">
        <v>1896</v>
      </c>
      <c r="AJ568" s="439">
        <v>9654</v>
      </c>
      <c r="AL568" s="433"/>
      <c r="AU568" s="430" t="s">
        <v>1896</v>
      </c>
      <c r="AV568" s="430" t="s">
        <v>1897</v>
      </c>
      <c r="BG568" s="435"/>
    </row>
    <row r="569" spans="1:59" ht="15" customHeight="1" x14ac:dyDescent="0.3">
      <c r="A569" s="430" t="s">
        <v>1883</v>
      </c>
      <c r="B569" s="430">
        <v>2019</v>
      </c>
      <c r="C569" s="16" t="s">
        <v>944</v>
      </c>
      <c r="D569" s="430" t="s">
        <v>1884</v>
      </c>
      <c r="E569" s="430" t="s">
        <v>1885</v>
      </c>
      <c r="F569" s="430"/>
      <c r="H569" s="432" t="s">
        <v>1886</v>
      </c>
      <c r="I569" s="432" t="s">
        <v>1887</v>
      </c>
      <c r="J569" s="432" t="s">
        <v>1888</v>
      </c>
      <c r="K569" s="430" t="s">
        <v>1889</v>
      </c>
      <c r="L569" s="430" t="s">
        <v>1889</v>
      </c>
      <c r="M569" s="430">
        <v>3110</v>
      </c>
      <c r="N569" s="430" t="s">
        <v>1890</v>
      </c>
      <c r="O569" s="430" t="s">
        <v>1891</v>
      </c>
      <c r="P569" s="430" t="s">
        <v>1892</v>
      </c>
      <c r="Q569" s="432" t="s">
        <v>1893</v>
      </c>
      <c r="R569" s="432" t="s">
        <v>1894</v>
      </c>
      <c r="T569" s="430" t="s">
        <v>1895</v>
      </c>
      <c r="V569" s="430" t="s">
        <v>1895</v>
      </c>
      <c r="AD569" s="430">
        <v>20180701</v>
      </c>
      <c r="AE569" s="430">
        <v>20190630</v>
      </c>
      <c r="AG569" s="430" t="s">
        <v>1896</v>
      </c>
      <c r="AH569" s="430" t="s">
        <v>1896</v>
      </c>
      <c r="AI569" s="430" t="s">
        <v>1896</v>
      </c>
      <c r="AJ569" s="439">
        <v>9654</v>
      </c>
      <c r="AL569" s="433"/>
      <c r="AU569" s="430" t="s">
        <v>1896</v>
      </c>
      <c r="AV569" s="430" t="s">
        <v>1897</v>
      </c>
      <c r="BG569" s="435"/>
    </row>
    <row r="570" spans="1:59" ht="15" customHeight="1" x14ac:dyDescent="0.3">
      <c r="A570" s="430" t="s">
        <v>1883</v>
      </c>
      <c r="B570" s="430">
        <v>2019</v>
      </c>
      <c r="C570" s="16" t="s">
        <v>946</v>
      </c>
      <c r="D570" s="430" t="s">
        <v>1884</v>
      </c>
      <c r="E570" s="430" t="s">
        <v>1885</v>
      </c>
      <c r="F570" s="430"/>
      <c r="H570" s="432" t="s">
        <v>1886</v>
      </c>
      <c r="I570" s="432" t="s">
        <v>1887</v>
      </c>
      <c r="J570" s="432" t="s">
        <v>1888</v>
      </c>
      <c r="K570" s="430" t="s">
        <v>1889</v>
      </c>
      <c r="L570" s="430" t="s">
        <v>1889</v>
      </c>
      <c r="M570" s="430">
        <v>3110</v>
      </c>
      <c r="N570" s="430" t="s">
        <v>1890</v>
      </c>
      <c r="O570" s="430" t="s">
        <v>1891</v>
      </c>
      <c r="P570" s="430" t="s">
        <v>1892</v>
      </c>
      <c r="Q570" s="432" t="s">
        <v>1893</v>
      </c>
      <c r="R570" s="432" t="s">
        <v>1894</v>
      </c>
      <c r="T570" s="430" t="s">
        <v>1895</v>
      </c>
      <c r="V570" s="430" t="s">
        <v>1895</v>
      </c>
      <c r="AD570" s="430">
        <v>20180701</v>
      </c>
      <c r="AE570" s="430">
        <v>20190630</v>
      </c>
      <c r="AG570" s="430" t="s">
        <v>1896</v>
      </c>
      <c r="AH570" s="430" t="s">
        <v>1896</v>
      </c>
      <c r="AI570" s="430" t="s">
        <v>1896</v>
      </c>
      <c r="AJ570" s="439">
        <v>12068</v>
      </c>
      <c r="AL570" s="433"/>
      <c r="AU570" s="430" t="s">
        <v>1896</v>
      </c>
      <c r="AV570" s="430" t="s">
        <v>1897</v>
      </c>
      <c r="BG570" s="435"/>
    </row>
    <row r="571" spans="1:59" ht="15" customHeight="1" x14ac:dyDescent="0.3">
      <c r="A571" s="430" t="s">
        <v>1883</v>
      </c>
      <c r="B571" s="430">
        <v>2019</v>
      </c>
      <c r="C571" s="16" t="s">
        <v>948</v>
      </c>
      <c r="D571" s="430" t="s">
        <v>1884</v>
      </c>
      <c r="E571" s="430" t="s">
        <v>1885</v>
      </c>
      <c r="F571" s="430"/>
      <c r="H571" s="432" t="s">
        <v>1886</v>
      </c>
      <c r="I571" s="432" t="s">
        <v>1887</v>
      </c>
      <c r="J571" s="432" t="s">
        <v>1888</v>
      </c>
      <c r="K571" s="430" t="s">
        <v>1889</v>
      </c>
      <c r="L571" s="430" t="s">
        <v>1889</v>
      </c>
      <c r="M571" s="430">
        <v>3110</v>
      </c>
      <c r="N571" s="430" t="s">
        <v>1890</v>
      </c>
      <c r="O571" s="430" t="s">
        <v>1891</v>
      </c>
      <c r="P571" s="430" t="s">
        <v>1892</v>
      </c>
      <c r="Q571" s="432" t="s">
        <v>1893</v>
      </c>
      <c r="R571" s="432" t="s">
        <v>1894</v>
      </c>
      <c r="T571" s="430" t="s">
        <v>1895</v>
      </c>
      <c r="V571" s="430" t="s">
        <v>1895</v>
      </c>
      <c r="AD571" s="430">
        <v>20180701</v>
      </c>
      <c r="AE571" s="430">
        <v>20190630</v>
      </c>
      <c r="AG571" s="430" t="s">
        <v>1896</v>
      </c>
      <c r="AH571" s="430" t="s">
        <v>1896</v>
      </c>
      <c r="AI571" s="430" t="s">
        <v>1896</v>
      </c>
      <c r="AJ571" s="439">
        <v>9654</v>
      </c>
      <c r="AL571" s="433"/>
      <c r="AU571" s="430" t="s">
        <v>1896</v>
      </c>
      <c r="AV571" s="430" t="s">
        <v>1897</v>
      </c>
      <c r="BG571" s="435"/>
    </row>
    <row r="572" spans="1:59" ht="15" customHeight="1" x14ac:dyDescent="0.3">
      <c r="A572" s="430" t="s">
        <v>1883</v>
      </c>
      <c r="B572" s="430">
        <v>2019</v>
      </c>
      <c r="C572" s="16" t="s">
        <v>950</v>
      </c>
      <c r="D572" s="430" t="s">
        <v>1884</v>
      </c>
      <c r="E572" s="430" t="s">
        <v>1885</v>
      </c>
      <c r="F572" s="430"/>
      <c r="H572" s="432" t="s">
        <v>1886</v>
      </c>
      <c r="I572" s="432" t="s">
        <v>1887</v>
      </c>
      <c r="J572" s="432" t="s">
        <v>1888</v>
      </c>
      <c r="K572" s="430" t="s">
        <v>1889</v>
      </c>
      <c r="L572" s="430" t="s">
        <v>1889</v>
      </c>
      <c r="M572" s="430">
        <v>3110</v>
      </c>
      <c r="N572" s="430" t="s">
        <v>1890</v>
      </c>
      <c r="O572" s="430" t="s">
        <v>1891</v>
      </c>
      <c r="P572" s="430" t="s">
        <v>1892</v>
      </c>
      <c r="Q572" s="432" t="s">
        <v>1893</v>
      </c>
      <c r="R572" s="432" t="s">
        <v>1894</v>
      </c>
      <c r="T572" s="430" t="s">
        <v>1895</v>
      </c>
      <c r="V572" s="430" t="s">
        <v>1895</v>
      </c>
      <c r="AD572" s="430">
        <v>20180701</v>
      </c>
      <c r="AE572" s="430">
        <v>20190630</v>
      </c>
      <c r="AG572" s="430" t="s">
        <v>1896</v>
      </c>
      <c r="AH572" s="430" t="s">
        <v>1896</v>
      </c>
      <c r="AI572" s="430" t="s">
        <v>1896</v>
      </c>
      <c r="AJ572" s="439">
        <v>9654</v>
      </c>
      <c r="AL572" s="433"/>
      <c r="AU572" s="430" t="s">
        <v>1896</v>
      </c>
      <c r="AV572" s="430" t="s">
        <v>1897</v>
      </c>
      <c r="BG572" s="435"/>
    </row>
    <row r="573" spans="1:59" ht="15" customHeight="1" x14ac:dyDescent="0.3">
      <c r="A573" s="430" t="s">
        <v>1883</v>
      </c>
      <c r="B573" s="430">
        <v>2019</v>
      </c>
      <c r="C573" s="16" t="s">
        <v>952</v>
      </c>
      <c r="D573" s="430" t="s">
        <v>1884</v>
      </c>
      <c r="E573" s="430" t="s">
        <v>1885</v>
      </c>
      <c r="F573" s="430"/>
      <c r="H573" s="432" t="s">
        <v>1886</v>
      </c>
      <c r="I573" s="432" t="s">
        <v>1887</v>
      </c>
      <c r="J573" s="432" t="s">
        <v>1888</v>
      </c>
      <c r="K573" s="430" t="s">
        <v>1889</v>
      </c>
      <c r="L573" s="430" t="s">
        <v>1889</v>
      </c>
      <c r="M573" s="430">
        <v>3110</v>
      </c>
      <c r="N573" s="430" t="s">
        <v>1890</v>
      </c>
      <c r="O573" s="430" t="s">
        <v>1891</v>
      </c>
      <c r="P573" s="430" t="s">
        <v>1892</v>
      </c>
      <c r="Q573" s="432" t="s">
        <v>1893</v>
      </c>
      <c r="R573" s="432" t="s">
        <v>1894</v>
      </c>
      <c r="T573" s="430" t="s">
        <v>1895</v>
      </c>
      <c r="V573" s="430" t="s">
        <v>1895</v>
      </c>
      <c r="AD573" s="430">
        <v>20180701</v>
      </c>
      <c r="AE573" s="430">
        <v>20190630</v>
      </c>
      <c r="AG573" s="430" t="s">
        <v>1896</v>
      </c>
      <c r="AH573" s="430" t="s">
        <v>1896</v>
      </c>
      <c r="AI573" s="430" t="s">
        <v>1896</v>
      </c>
      <c r="AJ573" s="439">
        <v>9654</v>
      </c>
      <c r="AL573" s="433"/>
      <c r="AU573" s="430" t="s">
        <v>1896</v>
      </c>
      <c r="AV573" s="430" t="s">
        <v>1897</v>
      </c>
      <c r="BG573" s="435"/>
    </row>
    <row r="574" spans="1:59" ht="15" customHeight="1" x14ac:dyDescent="0.3">
      <c r="A574" s="430" t="s">
        <v>1883</v>
      </c>
      <c r="B574" s="430">
        <v>2019</v>
      </c>
      <c r="C574" s="16" t="s">
        <v>954</v>
      </c>
      <c r="D574" s="430" t="s">
        <v>1884</v>
      </c>
      <c r="E574" s="430" t="s">
        <v>1885</v>
      </c>
      <c r="F574" s="430"/>
      <c r="H574" s="432" t="s">
        <v>1886</v>
      </c>
      <c r="I574" s="432" t="s">
        <v>1887</v>
      </c>
      <c r="J574" s="432" t="s">
        <v>1888</v>
      </c>
      <c r="K574" s="430" t="s">
        <v>1889</v>
      </c>
      <c r="L574" s="430" t="s">
        <v>1889</v>
      </c>
      <c r="M574" s="430">
        <v>3110</v>
      </c>
      <c r="N574" s="430" t="s">
        <v>1890</v>
      </c>
      <c r="O574" s="430" t="s">
        <v>1891</v>
      </c>
      <c r="P574" s="430" t="s">
        <v>1892</v>
      </c>
      <c r="Q574" s="432" t="s">
        <v>1893</v>
      </c>
      <c r="R574" s="432" t="s">
        <v>1894</v>
      </c>
      <c r="T574" s="430" t="s">
        <v>1895</v>
      </c>
      <c r="V574" s="430" t="s">
        <v>1895</v>
      </c>
      <c r="AD574" s="430">
        <v>20180701</v>
      </c>
      <c r="AE574" s="430">
        <v>20190630</v>
      </c>
      <c r="AG574" s="430" t="s">
        <v>1896</v>
      </c>
      <c r="AH574" s="430" t="s">
        <v>1896</v>
      </c>
      <c r="AI574" s="430" t="s">
        <v>1896</v>
      </c>
      <c r="AJ574" s="439">
        <v>9654</v>
      </c>
      <c r="AL574" s="433"/>
      <c r="AU574" s="430" t="s">
        <v>1896</v>
      </c>
      <c r="AV574" s="430" t="s">
        <v>1897</v>
      </c>
      <c r="BG574" s="435"/>
    </row>
    <row r="575" spans="1:59" ht="15" customHeight="1" x14ac:dyDescent="0.3">
      <c r="A575" s="430" t="s">
        <v>1883</v>
      </c>
      <c r="B575" s="430">
        <v>2019</v>
      </c>
      <c r="C575" s="16" t="s">
        <v>956</v>
      </c>
      <c r="D575" s="430" t="s">
        <v>1884</v>
      </c>
      <c r="E575" s="430" t="s">
        <v>1885</v>
      </c>
      <c r="F575" s="430"/>
      <c r="H575" s="432" t="s">
        <v>1886</v>
      </c>
      <c r="I575" s="432" t="s">
        <v>1887</v>
      </c>
      <c r="J575" s="432" t="s">
        <v>1888</v>
      </c>
      <c r="K575" s="430" t="s">
        <v>1889</v>
      </c>
      <c r="L575" s="430" t="s">
        <v>1889</v>
      </c>
      <c r="M575" s="430">
        <v>3110</v>
      </c>
      <c r="N575" s="430" t="s">
        <v>1890</v>
      </c>
      <c r="O575" s="430" t="s">
        <v>1891</v>
      </c>
      <c r="P575" s="430" t="s">
        <v>1892</v>
      </c>
      <c r="Q575" s="432" t="s">
        <v>1893</v>
      </c>
      <c r="R575" s="432" t="s">
        <v>1894</v>
      </c>
      <c r="T575" s="430" t="s">
        <v>1895</v>
      </c>
      <c r="V575" s="430" t="s">
        <v>1895</v>
      </c>
      <c r="AD575" s="430">
        <v>20180701</v>
      </c>
      <c r="AE575" s="430">
        <v>20190630</v>
      </c>
      <c r="AG575" s="430" t="s">
        <v>1896</v>
      </c>
      <c r="AH575" s="430" t="s">
        <v>1896</v>
      </c>
      <c r="AI575" s="430" t="s">
        <v>1896</v>
      </c>
      <c r="AJ575" s="439">
        <v>9654</v>
      </c>
      <c r="AL575" s="433"/>
      <c r="AU575" s="430" t="s">
        <v>1896</v>
      </c>
      <c r="AV575" s="430" t="s">
        <v>1897</v>
      </c>
      <c r="BG575" s="435"/>
    </row>
    <row r="576" spans="1:59" ht="15" customHeight="1" x14ac:dyDescent="0.3">
      <c r="A576" s="430" t="s">
        <v>1883</v>
      </c>
      <c r="B576" s="430">
        <v>2019</v>
      </c>
      <c r="C576" s="16" t="s">
        <v>958</v>
      </c>
      <c r="D576" s="430" t="s">
        <v>1884</v>
      </c>
      <c r="E576" s="430" t="s">
        <v>1885</v>
      </c>
      <c r="F576" s="430"/>
      <c r="H576" s="432" t="s">
        <v>1886</v>
      </c>
      <c r="I576" s="432" t="s">
        <v>1887</v>
      </c>
      <c r="J576" s="432" t="s">
        <v>1888</v>
      </c>
      <c r="K576" s="430" t="s">
        <v>1889</v>
      </c>
      <c r="L576" s="430" t="s">
        <v>1889</v>
      </c>
      <c r="M576" s="430">
        <v>3110</v>
      </c>
      <c r="N576" s="430" t="s">
        <v>1890</v>
      </c>
      <c r="O576" s="430" t="s">
        <v>1891</v>
      </c>
      <c r="P576" s="430" t="s">
        <v>1892</v>
      </c>
      <c r="Q576" s="432" t="s">
        <v>1893</v>
      </c>
      <c r="R576" s="432" t="s">
        <v>1894</v>
      </c>
      <c r="T576" s="430" t="s">
        <v>1895</v>
      </c>
      <c r="V576" s="430" t="s">
        <v>1895</v>
      </c>
      <c r="AD576" s="430">
        <v>20180701</v>
      </c>
      <c r="AE576" s="430">
        <v>20190630</v>
      </c>
      <c r="AG576" s="430" t="s">
        <v>1896</v>
      </c>
      <c r="AH576" s="430" t="s">
        <v>1896</v>
      </c>
      <c r="AI576" s="430" t="s">
        <v>1896</v>
      </c>
      <c r="AJ576" s="439">
        <v>9654</v>
      </c>
      <c r="AL576" s="433"/>
      <c r="AU576" s="430" t="s">
        <v>1896</v>
      </c>
      <c r="AV576" s="430" t="s">
        <v>1897</v>
      </c>
      <c r="BG576" s="435"/>
    </row>
    <row r="577" spans="1:59" ht="15" customHeight="1" x14ac:dyDescent="0.3">
      <c r="A577" s="430" t="s">
        <v>1883</v>
      </c>
      <c r="B577" s="430">
        <v>2019</v>
      </c>
      <c r="C577" s="16" t="s">
        <v>960</v>
      </c>
      <c r="D577" s="430" t="s">
        <v>1884</v>
      </c>
      <c r="E577" s="430" t="s">
        <v>1885</v>
      </c>
      <c r="F577" s="430"/>
      <c r="H577" s="432" t="s">
        <v>1886</v>
      </c>
      <c r="I577" s="432" t="s">
        <v>1887</v>
      </c>
      <c r="J577" s="432" t="s">
        <v>1888</v>
      </c>
      <c r="K577" s="430" t="s">
        <v>1889</v>
      </c>
      <c r="L577" s="430" t="s">
        <v>1889</v>
      </c>
      <c r="M577" s="430">
        <v>3110</v>
      </c>
      <c r="N577" s="430" t="s">
        <v>1890</v>
      </c>
      <c r="O577" s="430" t="s">
        <v>1891</v>
      </c>
      <c r="P577" s="430" t="s">
        <v>1892</v>
      </c>
      <c r="Q577" s="432" t="s">
        <v>1893</v>
      </c>
      <c r="R577" s="432" t="s">
        <v>1894</v>
      </c>
      <c r="T577" s="430" t="s">
        <v>1895</v>
      </c>
      <c r="V577" s="430" t="s">
        <v>1895</v>
      </c>
      <c r="AD577" s="430">
        <v>20180701</v>
      </c>
      <c r="AE577" s="430">
        <v>20190630</v>
      </c>
      <c r="AG577" s="430" t="s">
        <v>1896</v>
      </c>
      <c r="AH577" s="430" t="s">
        <v>1896</v>
      </c>
      <c r="AI577" s="430" t="s">
        <v>1896</v>
      </c>
      <c r="AJ577" s="439">
        <v>9821</v>
      </c>
      <c r="AL577" s="433"/>
      <c r="AU577" s="430" t="s">
        <v>1896</v>
      </c>
      <c r="AV577" s="430" t="s">
        <v>1897</v>
      </c>
      <c r="BG577" s="435"/>
    </row>
    <row r="578" spans="1:59" ht="15" customHeight="1" x14ac:dyDescent="0.3">
      <c r="A578" s="430" t="s">
        <v>1883</v>
      </c>
      <c r="B578" s="430">
        <v>2019</v>
      </c>
      <c r="C578" s="16" t="s">
        <v>962</v>
      </c>
      <c r="D578" s="430" t="s">
        <v>1884</v>
      </c>
      <c r="E578" s="430" t="s">
        <v>1885</v>
      </c>
      <c r="F578" s="430"/>
      <c r="H578" s="432" t="s">
        <v>1886</v>
      </c>
      <c r="I578" s="432" t="s">
        <v>1887</v>
      </c>
      <c r="J578" s="432" t="s">
        <v>1888</v>
      </c>
      <c r="K578" s="430" t="s">
        <v>1889</v>
      </c>
      <c r="L578" s="430" t="s">
        <v>1889</v>
      </c>
      <c r="M578" s="430">
        <v>3110</v>
      </c>
      <c r="N578" s="430" t="s">
        <v>1890</v>
      </c>
      <c r="O578" s="430" t="s">
        <v>1891</v>
      </c>
      <c r="P578" s="430" t="s">
        <v>1892</v>
      </c>
      <c r="Q578" s="432" t="s">
        <v>1893</v>
      </c>
      <c r="R578" s="432" t="s">
        <v>1894</v>
      </c>
      <c r="T578" s="430" t="s">
        <v>1895</v>
      </c>
      <c r="V578" s="430" t="s">
        <v>1895</v>
      </c>
      <c r="AD578" s="430">
        <v>20180701</v>
      </c>
      <c r="AE578" s="430">
        <v>20190630</v>
      </c>
      <c r="AG578" s="430" t="s">
        <v>1896</v>
      </c>
      <c r="AH578" s="430" t="s">
        <v>1896</v>
      </c>
      <c r="AI578" s="430" t="s">
        <v>1896</v>
      </c>
      <c r="AJ578" s="439">
        <v>9654</v>
      </c>
      <c r="AL578" s="433"/>
      <c r="AU578" s="430" t="s">
        <v>1896</v>
      </c>
      <c r="AV578" s="430" t="s">
        <v>1897</v>
      </c>
      <c r="BG578" s="435"/>
    </row>
    <row r="579" spans="1:59" ht="15" customHeight="1" x14ac:dyDescent="0.3">
      <c r="A579" s="430" t="s">
        <v>1883</v>
      </c>
      <c r="B579" s="430">
        <v>2019</v>
      </c>
      <c r="C579" s="16" t="s">
        <v>964</v>
      </c>
      <c r="D579" s="430" t="s">
        <v>1884</v>
      </c>
      <c r="E579" s="430" t="s">
        <v>1885</v>
      </c>
      <c r="F579" s="430"/>
      <c r="H579" s="432" t="s">
        <v>1886</v>
      </c>
      <c r="I579" s="432" t="s">
        <v>1887</v>
      </c>
      <c r="J579" s="432" t="s">
        <v>1888</v>
      </c>
      <c r="K579" s="430" t="s">
        <v>1889</v>
      </c>
      <c r="L579" s="430" t="s">
        <v>1889</v>
      </c>
      <c r="M579" s="430">
        <v>3110</v>
      </c>
      <c r="N579" s="430" t="s">
        <v>1890</v>
      </c>
      <c r="O579" s="430" t="s">
        <v>1891</v>
      </c>
      <c r="P579" s="430" t="s">
        <v>1892</v>
      </c>
      <c r="Q579" s="432" t="s">
        <v>1893</v>
      </c>
      <c r="R579" s="432" t="s">
        <v>1894</v>
      </c>
      <c r="T579" s="430" t="s">
        <v>1895</v>
      </c>
      <c r="V579" s="430" t="s">
        <v>1895</v>
      </c>
      <c r="AD579" s="430">
        <v>20180701</v>
      </c>
      <c r="AE579" s="430">
        <v>20190630</v>
      </c>
      <c r="AG579" s="430" t="s">
        <v>1896</v>
      </c>
      <c r="AH579" s="430" t="s">
        <v>1896</v>
      </c>
      <c r="AI579" s="430" t="s">
        <v>1896</v>
      </c>
      <c r="AJ579" s="439">
        <v>9654</v>
      </c>
      <c r="AL579" s="433"/>
      <c r="AU579" s="430" t="s">
        <v>1896</v>
      </c>
      <c r="AV579" s="430" t="s">
        <v>1897</v>
      </c>
      <c r="BG579" s="435"/>
    </row>
    <row r="580" spans="1:59" ht="15" customHeight="1" x14ac:dyDescent="0.3">
      <c r="A580" s="430" t="s">
        <v>1883</v>
      </c>
      <c r="B580" s="430">
        <v>2019</v>
      </c>
      <c r="C580" s="16" t="s">
        <v>966</v>
      </c>
      <c r="D580" s="430" t="s">
        <v>1884</v>
      </c>
      <c r="E580" s="430" t="s">
        <v>1885</v>
      </c>
      <c r="F580" s="430"/>
      <c r="H580" s="432" t="s">
        <v>1886</v>
      </c>
      <c r="I580" s="432" t="s">
        <v>1887</v>
      </c>
      <c r="J580" s="432" t="s">
        <v>1888</v>
      </c>
      <c r="K580" s="430" t="s">
        <v>1889</v>
      </c>
      <c r="L580" s="430" t="s">
        <v>1889</v>
      </c>
      <c r="M580" s="430">
        <v>3110</v>
      </c>
      <c r="N580" s="430" t="s">
        <v>1890</v>
      </c>
      <c r="O580" s="430" t="s">
        <v>1891</v>
      </c>
      <c r="P580" s="430" t="s">
        <v>1892</v>
      </c>
      <c r="Q580" s="432" t="s">
        <v>1893</v>
      </c>
      <c r="R580" s="432" t="s">
        <v>1894</v>
      </c>
      <c r="T580" s="430" t="s">
        <v>1895</v>
      </c>
      <c r="V580" s="430" t="s">
        <v>1895</v>
      </c>
      <c r="AD580" s="430">
        <v>20180701</v>
      </c>
      <c r="AE580" s="430">
        <v>20190630</v>
      </c>
      <c r="AG580" s="430" t="s">
        <v>1896</v>
      </c>
      <c r="AH580" s="430" t="s">
        <v>1896</v>
      </c>
      <c r="AI580" s="430" t="s">
        <v>1896</v>
      </c>
      <c r="AJ580" s="439">
        <v>9654</v>
      </c>
      <c r="AL580" s="433"/>
      <c r="AU580" s="430" t="s">
        <v>1896</v>
      </c>
      <c r="AV580" s="430" t="s">
        <v>1897</v>
      </c>
      <c r="BG580" s="435"/>
    </row>
    <row r="581" spans="1:59" ht="15" customHeight="1" x14ac:dyDescent="0.3">
      <c r="A581" s="430" t="s">
        <v>1883</v>
      </c>
      <c r="B581" s="430">
        <v>2019</v>
      </c>
      <c r="C581" s="16" t="s">
        <v>968</v>
      </c>
      <c r="D581" s="430" t="s">
        <v>1884</v>
      </c>
      <c r="E581" s="430" t="s">
        <v>1885</v>
      </c>
      <c r="F581" s="430"/>
      <c r="H581" s="432" t="s">
        <v>1886</v>
      </c>
      <c r="I581" s="432" t="s">
        <v>1887</v>
      </c>
      <c r="J581" s="432" t="s">
        <v>1888</v>
      </c>
      <c r="K581" s="430" t="s">
        <v>1889</v>
      </c>
      <c r="L581" s="430" t="s">
        <v>1889</v>
      </c>
      <c r="M581" s="430">
        <v>3110</v>
      </c>
      <c r="N581" s="430" t="s">
        <v>1890</v>
      </c>
      <c r="O581" s="430" t="s">
        <v>1891</v>
      </c>
      <c r="P581" s="430" t="s">
        <v>1892</v>
      </c>
      <c r="Q581" s="432" t="s">
        <v>1893</v>
      </c>
      <c r="R581" s="432" t="s">
        <v>1894</v>
      </c>
      <c r="T581" s="430" t="s">
        <v>1895</v>
      </c>
      <c r="V581" s="430" t="s">
        <v>1895</v>
      </c>
      <c r="AD581" s="430">
        <v>20180701</v>
      </c>
      <c r="AE581" s="430">
        <v>20190630</v>
      </c>
      <c r="AG581" s="430" t="s">
        <v>1896</v>
      </c>
      <c r="AH581" s="430" t="s">
        <v>1896</v>
      </c>
      <c r="AI581" s="430" t="s">
        <v>1896</v>
      </c>
      <c r="AJ581" s="439">
        <v>9654</v>
      </c>
      <c r="AL581" s="433"/>
      <c r="AU581" s="430" t="s">
        <v>1896</v>
      </c>
      <c r="AV581" s="430" t="s">
        <v>1897</v>
      </c>
      <c r="BG581" s="435"/>
    </row>
    <row r="582" spans="1:59" ht="15" customHeight="1" x14ac:dyDescent="0.3">
      <c r="A582" s="430" t="s">
        <v>1883</v>
      </c>
      <c r="B582" s="430">
        <v>2019</v>
      </c>
      <c r="C582" s="16" t="s">
        <v>970</v>
      </c>
      <c r="D582" s="430" t="s">
        <v>1884</v>
      </c>
      <c r="E582" s="430" t="s">
        <v>1885</v>
      </c>
      <c r="F582" s="430"/>
      <c r="H582" s="432" t="s">
        <v>1886</v>
      </c>
      <c r="I582" s="432" t="s">
        <v>1887</v>
      </c>
      <c r="J582" s="432" t="s">
        <v>1888</v>
      </c>
      <c r="K582" s="430" t="s">
        <v>1889</v>
      </c>
      <c r="L582" s="430" t="s">
        <v>1889</v>
      </c>
      <c r="M582" s="430">
        <v>3110</v>
      </c>
      <c r="N582" s="430" t="s">
        <v>1890</v>
      </c>
      <c r="O582" s="430" t="s">
        <v>1891</v>
      </c>
      <c r="P582" s="430" t="s">
        <v>1892</v>
      </c>
      <c r="Q582" s="432" t="s">
        <v>1893</v>
      </c>
      <c r="R582" s="432" t="s">
        <v>1894</v>
      </c>
      <c r="T582" s="430" t="s">
        <v>1895</v>
      </c>
      <c r="V582" s="430" t="s">
        <v>1895</v>
      </c>
      <c r="AD582" s="430">
        <v>20180701</v>
      </c>
      <c r="AE582" s="430">
        <v>20190630</v>
      </c>
      <c r="AG582" s="430" t="s">
        <v>1896</v>
      </c>
      <c r="AH582" s="430" t="s">
        <v>1896</v>
      </c>
      <c r="AI582" s="430" t="s">
        <v>1896</v>
      </c>
      <c r="AJ582" s="439">
        <v>9654</v>
      </c>
      <c r="AL582" s="433"/>
      <c r="AU582" s="430" t="s">
        <v>1896</v>
      </c>
      <c r="AV582" s="430" t="s">
        <v>1897</v>
      </c>
      <c r="BG582" s="435"/>
    </row>
    <row r="583" spans="1:59" ht="15" customHeight="1" x14ac:dyDescent="0.3">
      <c r="A583" s="430" t="s">
        <v>1883</v>
      </c>
      <c r="B583" s="430">
        <v>2019</v>
      </c>
      <c r="C583" s="16" t="s">
        <v>971</v>
      </c>
      <c r="D583" s="430" t="s">
        <v>1884</v>
      </c>
      <c r="E583" s="430" t="s">
        <v>1885</v>
      </c>
      <c r="F583" s="430"/>
      <c r="H583" s="432" t="s">
        <v>1886</v>
      </c>
      <c r="I583" s="432" t="s">
        <v>1887</v>
      </c>
      <c r="J583" s="432" t="s">
        <v>1888</v>
      </c>
      <c r="K583" s="430" t="s">
        <v>1889</v>
      </c>
      <c r="L583" s="430" t="s">
        <v>1889</v>
      </c>
      <c r="M583" s="430">
        <v>3110</v>
      </c>
      <c r="N583" s="430" t="s">
        <v>1890</v>
      </c>
      <c r="O583" s="430" t="s">
        <v>1891</v>
      </c>
      <c r="P583" s="430" t="s">
        <v>1892</v>
      </c>
      <c r="Q583" s="432" t="s">
        <v>1893</v>
      </c>
      <c r="R583" s="432" t="s">
        <v>1894</v>
      </c>
      <c r="T583" s="430" t="s">
        <v>1895</v>
      </c>
      <c r="V583" s="430" t="s">
        <v>1895</v>
      </c>
      <c r="AD583" s="430">
        <v>20180701</v>
      </c>
      <c r="AE583" s="430">
        <v>20190630</v>
      </c>
      <c r="AG583" s="430" t="s">
        <v>1896</v>
      </c>
      <c r="AH583" s="430" t="s">
        <v>1896</v>
      </c>
      <c r="AI583" s="430" t="s">
        <v>1896</v>
      </c>
      <c r="AJ583" s="439">
        <v>9654</v>
      </c>
      <c r="AL583" s="433"/>
      <c r="AU583" s="430" t="s">
        <v>1896</v>
      </c>
      <c r="AV583" s="430" t="s">
        <v>1897</v>
      </c>
      <c r="BG583" s="435"/>
    </row>
    <row r="584" spans="1:59" ht="15" customHeight="1" x14ac:dyDescent="0.3">
      <c r="A584" s="430" t="s">
        <v>1883</v>
      </c>
      <c r="B584" s="430">
        <v>2019</v>
      </c>
      <c r="C584" s="16" t="s">
        <v>973</v>
      </c>
      <c r="D584" s="430" t="s">
        <v>1884</v>
      </c>
      <c r="E584" s="430" t="s">
        <v>1885</v>
      </c>
      <c r="F584" s="430"/>
      <c r="H584" s="432" t="s">
        <v>1886</v>
      </c>
      <c r="I584" s="432" t="s">
        <v>1887</v>
      </c>
      <c r="J584" s="432" t="s">
        <v>1888</v>
      </c>
      <c r="K584" s="430" t="s">
        <v>1889</v>
      </c>
      <c r="L584" s="430" t="s">
        <v>1889</v>
      </c>
      <c r="M584" s="430">
        <v>3110</v>
      </c>
      <c r="N584" s="430" t="s">
        <v>1890</v>
      </c>
      <c r="O584" s="430" t="s">
        <v>1891</v>
      </c>
      <c r="P584" s="430" t="s">
        <v>1892</v>
      </c>
      <c r="Q584" s="432" t="s">
        <v>1893</v>
      </c>
      <c r="R584" s="432" t="s">
        <v>1894</v>
      </c>
      <c r="T584" s="430" t="s">
        <v>1895</v>
      </c>
      <c r="V584" s="430" t="s">
        <v>1895</v>
      </c>
      <c r="AD584" s="430">
        <v>20180701</v>
      </c>
      <c r="AE584" s="430">
        <v>20190630</v>
      </c>
      <c r="AG584" s="430" t="s">
        <v>1896</v>
      </c>
      <c r="AH584" s="430" t="s">
        <v>1896</v>
      </c>
      <c r="AI584" s="430" t="s">
        <v>1896</v>
      </c>
      <c r="AJ584" s="439">
        <v>12068</v>
      </c>
      <c r="AL584" s="433"/>
      <c r="AU584" s="430" t="s">
        <v>1896</v>
      </c>
      <c r="AV584" s="430" t="s">
        <v>1897</v>
      </c>
      <c r="BG584" s="435"/>
    </row>
    <row r="585" spans="1:59" ht="15" customHeight="1" x14ac:dyDescent="0.3">
      <c r="A585" s="430" t="s">
        <v>1883</v>
      </c>
      <c r="B585" s="430">
        <v>2019</v>
      </c>
      <c r="C585" s="16" t="s">
        <v>975</v>
      </c>
      <c r="D585" s="430" t="s">
        <v>1884</v>
      </c>
      <c r="E585" s="430" t="s">
        <v>1885</v>
      </c>
      <c r="F585" s="430"/>
      <c r="H585" s="432" t="s">
        <v>1886</v>
      </c>
      <c r="I585" s="432" t="s">
        <v>1887</v>
      </c>
      <c r="J585" s="432" t="s">
        <v>1888</v>
      </c>
      <c r="K585" s="430" t="s">
        <v>1889</v>
      </c>
      <c r="L585" s="430" t="s">
        <v>1889</v>
      </c>
      <c r="M585" s="430">
        <v>3110</v>
      </c>
      <c r="N585" s="430" t="s">
        <v>1890</v>
      </c>
      <c r="O585" s="430" t="s">
        <v>1891</v>
      </c>
      <c r="P585" s="430" t="s">
        <v>1892</v>
      </c>
      <c r="Q585" s="432" t="s">
        <v>1893</v>
      </c>
      <c r="R585" s="432" t="s">
        <v>1894</v>
      </c>
      <c r="T585" s="430" t="s">
        <v>1895</v>
      </c>
      <c r="V585" s="430" t="s">
        <v>1895</v>
      </c>
      <c r="AD585" s="430">
        <v>20180701</v>
      </c>
      <c r="AE585" s="430">
        <v>20190630</v>
      </c>
      <c r="AG585" s="430" t="s">
        <v>1896</v>
      </c>
      <c r="AH585" s="430" t="s">
        <v>1896</v>
      </c>
      <c r="AI585" s="430" t="s">
        <v>1896</v>
      </c>
      <c r="AJ585" s="439">
        <v>9654</v>
      </c>
      <c r="AL585" s="433"/>
      <c r="AU585" s="430" t="s">
        <v>1896</v>
      </c>
      <c r="AV585" s="430" t="s">
        <v>1897</v>
      </c>
      <c r="BG585" s="435"/>
    </row>
    <row r="586" spans="1:59" ht="15" customHeight="1" x14ac:dyDescent="0.3">
      <c r="A586" s="430" t="s">
        <v>1883</v>
      </c>
      <c r="B586" s="430">
        <v>2019</v>
      </c>
      <c r="C586" s="16" t="s">
        <v>977</v>
      </c>
      <c r="D586" s="430" t="s">
        <v>1884</v>
      </c>
      <c r="E586" s="430" t="s">
        <v>1885</v>
      </c>
      <c r="F586" s="430"/>
      <c r="H586" s="432" t="s">
        <v>1886</v>
      </c>
      <c r="I586" s="432" t="s">
        <v>1887</v>
      </c>
      <c r="J586" s="432" t="s">
        <v>1888</v>
      </c>
      <c r="K586" s="430" t="s">
        <v>1889</v>
      </c>
      <c r="L586" s="430" t="s">
        <v>1889</v>
      </c>
      <c r="M586" s="430">
        <v>3110</v>
      </c>
      <c r="N586" s="430" t="s">
        <v>1890</v>
      </c>
      <c r="O586" s="430" t="s">
        <v>1891</v>
      </c>
      <c r="P586" s="430" t="s">
        <v>1892</v>
      </c>
      <c r="Q586" s="432" t="s">
        <v>1893</v>
      </c>
      <c r="R586" s="432" t="s">
        <v>1894</v>
      </c>
      <c r="T586" s="430" t="s">
        <v>1895</v>
      </c>
      <c r="V586" s="430" t="s">
        <v>1895</v>
      </c>
      <c r="AD586" s="430">
        <v>20180701</v>
      </c>
      <c r="AE586" s="430">
        <v>20190630</v>
      </c>
      <c r="AG586" s="430" t="s">
        <v>1896</v>
      </c>
      <c r="AH586" s="430" t="s">
        <v>1896</v>
      </c>
      <c r="AI586" s="430" t="s">
        <v>1896</v>
      </c>
      <c r="AJ586" s="439">
        <v>12068</v>
      </c>
      <c r="AL586" s="433"/>
      <c r="AU586" s="430" t="s">
        <v>1896</v>
      </c>
      <c r="AV586" s="430" t="s">
        <v>1897</v>
      </c>
      <c r="BG586" s="435"/>
    </row>
    <row r="587" spans="1:59" ht="15" customHeight="1" x14ac:dyDescent="0.3">
      <c r="A587" s="430" t="s">
        <v>1883</v>
      </c>
      <c r="B587" s="430">
        <v>2019</v>
      </c>
      <c r="C587" s="16" t="s">
        <v>979</v>
      </c>
      <c r="D587" s="430" t="s">
        <v>1884</v>
      </c>
      <c r="E587" s="430" t="s">
        <v>1885</v>
      </c>
      <c r="F587" s="430"/>
      <c r="H587" s="432" t="s">
        <v>1886</v>
      </c>
      <c r="I587" s="432" t="s">
        <v>1887</v>
      </c>
      <c r="J587" s="432" t="s">
        <v>1888</v>
      </c>
      <c r="K587" s="430" t="s">
        <v>1889</v>
      </c>
      <c r="L587" s="430" t="s">
        <v>1889</v>
      </c>
      <c r="M587" s="430">
        <v>3110</v>
      </c>
      <c r="N587" s="430" t="s">
        <v>1890</v>
      </c>
      <c r="O587" s="430" t="s">
        <v>1891</v>
      </c>
      <c r="P587" s="430" t="s">
        <v>1892</v>
      </c>
      <c r="Q587" s="432" t="s">
        <v>1893</v>
      </c>
      <c r="R587" s="432" t="s">
        <v>1894</v>
      </c>
      <c r="T587" s="430" t="s">
        <v>1895</v>
      </c>
      <c r="V587" s="430" t="s">
        <v>1895</v>
      </c>
      <c r="AD587" s="430">
        <v>20180701</v>
      </c>
      <c r="AE587" s="430">
        <v>20190630</v>
      </c>
      <c r="AG587" s="430" t="s">
        <v>1896</v>
      </c>
      <c r="AH587" s="430" t="s">
        <v>1896</v>
      </c>
      <c r="AI587" s="430" t="s">
        <v>1896</v>
      </c>
      <c r="AJ587" s="439">
        <v>9654</v>
      </c>
      <c r="AL587" s="433"/>
      <c r="AU587" s="430" t="s">
        <v>1896</v>
      </c>
      <c r="AV587" s="430" t="s">
        <v>1897</v>
      </c>
      <c r="BG587" s="435"/>
    </row>
    <row r="588" spans="1:59" ht="15" customHeight="1" x14ac:dyDescent="0.3">
      <c r="A588" s="430" t="s">
        <v>1883</v>
      </c>
      <c r="B588" s="430">
        <v>2019</v>
      </c>
      <c r="C588" s="16" t="s">
        <v>981</v>
      </c>
      <c r="D588" s="430" t="s">
        <v>1884</v>
      </c>
      <c r="E588" s="430" t="s">
        <v>1885</v>
      </c>
      <c r="F588" s="430"/>
      <c r="H588" s="432" t="s">
        <v>1886</v>
      </c>
      <c r="I588" s="432" t="s">
        <v>1887</v>
      </c>
      <c r="J588" s="432" t="s">
        <v>1888</v>
      </c>
      <c r="K588" s="430" t="s">
        <v>1889</v>
      </c>
      <c r="L588" s="430" t="s">
        <v>1889</v>
      </c>
      <c r="M588" s="430">
        <v>3110</v>
      </c>
      <c r="N588" s="430" t="s">
        <v>1890</v>
      </c>
      <c r="O588" s="430" t="s">
        <v>1891</v>
      </c>
      <c r="P588" s="430" t="s">
        <v>1892</v>
      </c>
      <c r="Q588" s="432" t="s">
        <v>1893</v>
      </c>
      <c r="R588" s="432" t="s">
        <v>1894</v>
      </c>
      <c r="T588" s="430" t="s">
        <v>1895</v>
      </c>
      <c r="V588" s="430" t="s">
        <v>1895</v>
      </c>
      <c r="AD588" s="430">
        <v>20180701</v>
      </c>
      <c r="AE588" s="430">
        <v>20190630</v>
      </c>
      <c r="AG588" s="430" t="s">
        <v>1896</v>
      </c>
      <c r="AH588" s="430" t="s">
        <v>1896</v>
      </c>
      <c r="AI588" s="430" t="s">
        <v>1896</v>
      </c>
      <c r="AJ588" s="439">
        <v>9654</v>
      </c>
      <c r="AL588" s="433"/>
      <c r="AU588" s="430" t="s">
        <v>1896</v>
      </c>
      <c r="AV588" s="430" t="s">
        <v>1897</v>
      </c>
      <c r="BG588" s="435"/>
    </row>
    <row r="589" spans="1:59" ht="15" customHeight="1" x14ac:dyDescent="0.3">
      <c r="A589" s="430" t="s">
        <v>1883</v>
      </c>
      <c r="B589" s="430">
        <v>2019</v>
      </c>
      <c r="C589" s="16" t="s">
        <v>983</v>
      </c>
      <c r="D589" s="430" t="s">
        <v>1884</v>
      </c>
      <c r="E589" s="430" t="s">
        <v>1885</v>
      </c>
      <c r="F589" s="430"/>
      <c r="H589" s="432" t="s">
        <v>1886</v>
      </c>
      <c r="I589" s="432" t="s">
        <v>1887</v>
      </c>
      <c r="J589" s="432" t="s">
        <v>1888</v>
      </c>
      <c r="K589" s="430" t="s">
        <v>1889</v>
      </c>
      <c r="L589" s="430" t="s">
        <v>1889</v>
      </c>
      <c r="M589" s="430">
        <v>3110</v>
      </c>
      <c r="N589" s="430" t="s">
        <v>1890</v>
      </c>
      <c r="O589" s="430" t="s">
        <v>1891</v>
      </c>
      <c r="P589" s="430" t="s">
        <v>1892</v>
      </c>
      <c r="Q589" s="432" t="s">
        <v>1893</v>
      </c>
      <c r="R589" s="432" t="s">
        <v>1894</v>
      </c>
      <c r="T589" s="430" t="s">
        <v>1895</v>
      </c>
      <c r="V589" s="430" t="s">
        <v>1895</v>
      </c>
      <c r="AD589" s="430">
        <v>20180701</v>
      </c>
      <c r="AE589" s="430">
        <v>20190630</v>
      </c>
      <c r="AG589" s="430" t="s">
        <v>1896</v>
      </c>
      <c r="AH589" s="430" t="s">
        <v>1896</v>
      </c>
      <c r="AI589" s="430" t="s">
        <v>1896</v>
      </c>
      <c r="AJ589" s="439">
        <v>8372</v>
      </c>
      <c r="AL589" s="433"/>
      <c r="AU589" s="430" t="s">
        <v>1896</v>
      </c>
      <c r="AV589" s="430" t="s">
        <v>1897</v>
      </c>
      <c r="BG589" s="435"/>
    </row>
    <row r="590" spans="1:59" ht="15" customHeight="1" x14ac:dyDescent="0.3">
      <c r="A590" s="430" t="s">
        <v>1883</v>
      </c>
      <c r="B590" s="430">
        <v>2019</v>
      </c>
      <c r="C590" s="16" t="s">
        <v>985</v>
      </c>
      <c r="D590" s="430" t="s">
        <v>1884</v>
      </c>
      <c r="E590" s="430" t="s">
        <v>1885</v>
      </c>
      <c r="F590" s="430"/>
      <c r="H590" s="432" t="s">
        <v>1886</v>
      </c>
      <c r="I590" s="432" t="s">
        <v>1887</v>
      </c>
      <c r="J590" s="432" t="s">
        <v>1888</v>
      </c>
      <c r="K590" s="430" t="s">
        <v>1889</v>
      </c>
      <c r="L590" s="430" t="s">
        <v>1889</v>
      </c>
      <c r="M590" s="430">
        <v>3110</v>
      </c>
      <c r="N590" s="430" t="s">
        <v>1890</v>
      </c>
      <c r="O590" s="430" t="s">
        <v>1891</v>
      </c>
      <c r="P590" s="430" t="s">
        <v>1892</v>
      </c>
      <c r="Q590" s="432" t="s">
        <v>1893</v>
      </c>
      <c r="R590" s="432" t="s">
        <v>1894</v>
      </c>
      <c r="T590" s="430" t="s">
        <v>1895</v>
      </c>
      <c r="V590" s="430" t="s">
        <v>1895</v>
      </c>
      <c r="AD590" s="430">
        <v>20180701</v>
      </c>
      <c r="AE590" s="430">
        <v>20190630</v>
      </c>
      <c r="AG590" s="430" t="s">
        <v>1896</v>
      </c>
      <c r="AH590" s="430" t="s">
        <v>1896</v>
      </c>
      <c r="AI590" s="430" t="s">
        <v>1896</v>
      </c>
      <c r="AJ590" s="439">
        <v>9654</v>
      </c>
      <c r="AL590" s="433"/>
      <c r="AU590" s="430" t="s">
        <v>1896</v>
      </c>
      <c r="AV590" s="430" t="s">
        <v>1897</v>
      </c>
      <c r="BG590" s="435"/>
    </row>
    <row r="591" spans="1:59" ht="15" customHeight="1" x14ac:dyDescent="0.3">
      <c r="A591" s="430" t="s">
        <v>1883</v>
      </c>
      <c r="B591" s="430">
        <v>2019</v>
      </c>
      <c r="C591" s="16" t="s">
        <v>987</v>
      </c>
      <c r="D591" s="430" t="s">
        <v>1884</v>
      </c>
      <c r="E591" s="430" t="s">
        <v>1885</v>
      </c>
      <c r="F591" s="430"/>
      <c r="H591" s="432" t="s">
        <v>1886</v>
      </c>
      <c r="I591" s="432" t="s">
        <v>1887</v>
      </c>
      <c r="J591" s="432" t="s">
        <v>1888</v>
      </c>
      <c r="K591" s="430" t="s">
        <v>1889</v>
      </c>
      <c r="L591" s="430" t="s">
        <v>1889</v>
      </c>
      <c r="M591" s="430">
        <v>3110</v>
      </c>
      <c r="N591" s="430" t="s">
        <v>1890</v>
      </c>
      <c r="O591" s="430" t="s">
        <v>1891</v>
      </c>
      <c r="P591" s="430" t="s">
        <v>1892</v>
      </c>
      <c r="Q591" s="432" t="s">
        <v>1893</v>
      </c>
      <c r="R591" s="432" t="s">
        <v>1894</v>
      </c>
      <c r="T591" s="430" t="s">
        <v>1895</v>
      </c>
      <c r="V591" s="430" t="s">
        <v>1895</v>
      </c>
      <c r="AD591" s="430">
        <v>20180701</v>
      </c>
      <c r="AE591" s="430">
        <v>20190630</v>
      </c>
      <c r="AG591" s="430" t="s">
        <v>1896</v>
      </c>
      <c r="AH591" s="430" t="s">
        <v>1896</v>
      </c>
      <c r="AI591" s="430" t="s">
        <v>1896</v>
      </c>
      <c r="AJ591" s="439">
        <v>9654</v>
      </c>
      <c r="AL591" s="433"/>
      <c r="AU591" s="430" t="s">
        <v>1896</v>
      </c>
      <c r="AV591" s="430" t="s">
        <v>1897</v>
      </c>
      <c r="BG591" s="435"/>
    </row>
    <row r="592" spans="1:59" ht="15" customHeight="1" x14ac:dyDescent="0.3">
      <c r="A592" s="430" t="s">
        <v>1883</v>
      </c>
      <c r="B592" s="430">
        <v>2019</v>
      </c>
      <c r="C592" s="16" t="s">
        <v>988</v>
      </c>
      <c r="D592" s="430" t="s">
        <v>1884</v>
      </c>
      <c r="E592" s="430" t="s">
        <v>1885</v>
      </c>
      <c r="F592" s="430"/>
      <c r="H592" s="432" t="s">
        <v>1886</v>
      </c>
      <c r="I592" s="432" t="s">
        <v>1887</v>
      </c>
      <c r="J592" s="432" t="s">
        <v>1888</v>
      </c>
      <c r="K592" s="430" t="s">
        <v>1889</v>
      </c>
      <c r="L592" s="430" t="s">
        <v>1889</v>
      </c>
      <c r="M592" s="430">
        <v>3110</v>
      </c>
      <c r="N592" s="430" t="s">
        <v>1890</v>
      </c>
      <c r="O592" s="430" t="s">
        <v>1891</v>
      </c>
      <c r="P592" s="430" t="s">
        <v>1892</v>
      </c>
      <c r="Q592" s="432" t="s">
        <v>1893</v>
      </c>
      <c r="R592" s="432" t="s">
        <v>1894</v>
      </c>
      <c r="T592" s="430" t="s">
        <v>1895</v>
      </c>
      <c r="V592" s="430" t="s">
        <v>1895</v>
      </c>
      <c r="AD592" s="430">
        <v>20180701</v>
      </c>
      <c r="AE592" s="430">
        <v>20190630</v>
      </c>
      <c r="AG592" s="430" t="s">
        <v>1896</v>
      </c>
      <c r="AH592" s="430" t="s">
        <v>1896</v>
      </c>
      <c r="AI592" s="430" t="s">
        <v>1896</v>
      </c>
      <c r="AJ592" s="439">
        <v>9654</v>
      </c>
      <c r="AL592" s="433"/>
      <c r="AU592" s="430" t="s">
        <v>1896</v>
      </c>
      <c r="AV592" s="430" t="s">
        <v>1897</v>
      </c>
      <c r="BG592" s="435"/>
    </row>
    <row r="593" spans="1:59" ht="15" customHeight="1" x14ac:dyDescent="0.3">
      <c r="A593" s="430" t="s">
        <v>1883</v>
      </c>
      <c r="B593" s="430">
        <v>2019</v>
      </c>
      <c r="C593" s="16" t="s">
        <v>990</v>
      </c>
      <c r="D593" s="430" t="s">
        <v>1884</v>
      </c>
      <c r="E593" s="430" t="s">
        <v>1885</v>
      </c>
      <c r="F593" s="430"/>
      <c r="H593" s="432" t="s">
        <v>1886</v>
      </c>
      <c r="I593" s="432" t="s">
        <v>1887</v>
      </c>
      <c r="J593" s="432" t="s">
        <v>1888</v>
      </c>
      <c r="K593" s="430" t="s">
        <v>1889</v>
      </c>
      <c r="L593" s="430" t="s">
        <v>1889</v>
      </c>
      <c r="M593" s="430">
        <v>3110</v>
      </c>
      <c r="N593" s="430" t="s">
        <v>1890</v>
      </c>
      <c r="O593" s="430" t="s">
        <v>1891</v>
      </c>
      <c r="P593" s="430" t="s">
        <v>1892</v>
      </c>
      <c r="Q593" s="432" t="s">
        <v>1893</v>
      </c>
      <c r="R593" s="432" t="s">
        <v>1894</v>
      </c>
      <c r="T593" s="430" t="s">
        <v>1895</v>
      </c>
      <c r="V593" s="430" t="s">
        <v>1895</v>
      </c>
      <c r="AD593" s="430">
        <v>20180701</v>
      </c>
      <c r="AE593" s="430">
        <v>20190630</v>
      </c>
      <c r="AG593" s="430" t="s">
        <v>1896</v>
      </c>
      <c r="AH593" s="430" t="s">
        <v>1896</v>
      </c>
      <c r="AI593" s="430" t="s">
        <v>1896</v>
      </c>
      <c r="AJ593" s="439">
        <v>9654</v>
      </c>
      <c r="AL593" s="433"/>
      <c r="AU593" s="430" t="s">
        <v>1896</v>
      </c>
      <c r="AV593" s="430" t="s">
        <v>1897</v>
      </c>
      <c r="BG593" s="435"/>
    </row>
    <row r="594" spans="1:59" ht="15" customHeight="1" x14ac:dyDescent="0.3">
      <c r="A594" s="430" t="s">
        <v>1883</v>
      </c>
      <c r="B594" s="430">
        <v>2019</v>
      </c>
      <c r="C594" s="16" t="s">
        <v>992</v>
      </c>
      <c r="D594" s="430" t="s">
        <v>1884</v>
      </c>
      <c r="E594" s="430" t="s">
        <v>1885</v>
      </c>
      <c r="F594" s="430"/>
      <c r="H594" s="432" t="s">
        <v>1886</v>
      </c>
      <c r="I594" s="432" t="s">
        <v>1887</v>
      </c>
      <c r="J594" s="432" t="s">
        <v>1888</v>
      </c>
      <c r="K594" s="430" t="s">
        <v>1889</v>
      </c>
      <c r="L594" s="430" t="s">
        <v>1889</v>
      </c>
      <c r="M594" s="430">
        <v>3110</v>
      </c>
      <c r="N594" s="430" t="s">
        <v>1890</v>
      </c>
      <c r="O594" s="430" t="s">
        <v>1891</v>
      </c>
      <c r="P594" s="430" t="s">
        <v>1892</v>
      </c>
      <c r="Q594" s="432" t="s">
        <v>1893</v>
      </c>
      <c r="R594" s="432" t="s">
        <v>1894</v>
      </c>
      <c r="T594" s="430" t="s">
        <v>1895</v>
      </c>
      <c r="V594" s="430" t="s">
        <v>1895</v>
      </c>
      <c r="AD594" s="430">
        <v>20180701</v>
      </c>
      <c r="AE594" s="430">
        <v>20190630</v>
      </c>
      <c r="AG594" s="430" t="s">
        <v>1896</v>
      </c>
      <c r="AH594" s="430" t="s">
        <v>1896</v>
      </c>
      <c r="AI594" s="430" t="s">
        <v>1896</v>
      </c>
      <c r="AJ594" s="439">
        <v>9654</v>
      </c>
      <c r="AL594" s="433"/>
      <c r="AU594" s="430" t="s">
        <v>1896</v>
      </c>
      <c r="AV594" s="430" t="s">
        <v>1897</v>
      </c>
      <c r="BG594" s="435"/>
    </row>
    <row r="595" spans="1:59" ht="15" customHeight="1" x14ac:dyDescent="0.3">
      <c r="A595" s="430" t="s">
        <v>1883</v>
      </c>
      <c r="B595" s="430">
        <v>2019</v>
      </c>
      <c r="C595" s="16" t="s">
        <v>994</v>
      </c>
      <c r="D595" s="430" t="s">
        <v>1884</v>
      </c>
      <c r="E595" s="430" t="s">
        <v>1885</v>
      </c>
      <c r="F595" s="430"/>
      <c r="H595" s="432" t="s">
        <v>1886</v>
      </c>
      <c r="I595" s="432" t="s">
        <v>1887</v>
      </c>
      <c r="J595" s="432" t="s">
        <v>1888</v>
      </c>
      <c r="K595" s="430" t="s">
        <v>1889</v>
      </c>
      <c r="L595" s="430" t="s">
        <v>1889</v>
      </c>
      <c r="M595" s="430">
        <v>3110</v>
      </c>
      <c r="N595" s="430" t="s">
        <v>1890</v>
      </c>
      <c r="O595" s="430" t="s">
        <v>1891</v>
      </c>
      <c r="P595" s="430" t="s">
        <v>1892</v>
      </c>
      <c r="Q595" s="432" t="s">
        <v>1893</v>
      </c>
      <c r="R595" s="432" t="s">
        <v>1894</v>
      </c>
      <c r="T595" s="430" t="s">
        <v>1895</v>
      </c>
      <c r="V595" s="430" t="s">
        <v>1895</v>
      </c>
      <c r="AD595" s="430">
        <v>20180701</v>
      </c>
      <c r="AE595" s="430">
        <v>20190630</v>
      </c>
      <c r="AG595" s="430" t="s">
        <v>1896</v>
      </c>
      <c r="AH595" s="430" t="s">
        <v>1896</v>
      </c>
      <c r="AI595" s="430" t="s">
        <v>1896</v>
      </c>
      <c r="AJ595" s="439">
        <v>9654</v>
      </c>
      <c r="AL595" s="433"/>
      <c r="AU595" s="430" t="s">
        <v>1896</v>
      </c>
      <c r="AV595" s="430" t="s">
        <v>1897</v>
      </c>
      <c r="BG595" s="435"/>
    </row>
    <row r="596" spans="1:59" ht="15" customHeight="1" x14ac:dyDescent="0.3">
      <c r="A596" s="430" t="s">
        <v>1883</v>
      </c>
      <c r="B596" s="430">
        <v>2019</v>
      </c>
      <c r="C596" s="16" t="s">
        <v>996</v>
      </c>
      <c r="D596" s="430" t="s">
        <v>1884</v>
      </c>
      <c r="E596" s="430" t="s">
        <v>1885</v>
      </c>
      <c r="F596" s="430"/>
      <c r="H596" s="432" t="s">
        <v>1886</v>
      </c>
      <c r="I596" s="432" t="s">
        <v>1887</v>
      </c>
      <c r="J596" s="432" t="s">
        <v>1888</v>
      </c>
      <c r="K596" s="430" t="s">
        <v>1889</v>
      </c>
      <c r="L596" s="430" t="s">
        <v>1889</v>
      </c>
      <c r="M596" s="430">
        <v>3110</v>
      </c>
      <c r="N596" s="430" t="s">
        <v>1890</v>
      </c>
      <c r="O596" s="430" t="s">
        <v>1891</v>
      </c>
      <c r="P596" s="430" t="s">
        <v>1892</v>
      </c>
      <c r="Q596" s="432" t="s">
        <v>1893</v>
      </c>
      <c r="R596" s="432" t="s">
        <v>1894</v>
      </c>
      <c r="T596" s="430" t="s">
        <v>1895</v>
      </c>
      <c r="V596" s="430" t="s">
        <v>1895</v>
      </c>
      <c r="AD596" s="430">
        <v>20180701</v>
      </c>
      <c r="AE596" s="430">
        <v>20190630</v>
      </c>
      <c r="AG596" s="430" t="s">
        <v>1896</v>
      </c>
      <c r="AH596" s="430" t="s">
        <v>1896</v>
      </c>
      <c r="AI596" s="430" t="s">
        <v>1896</v>
      </c>
      <c r="AJ596" s="439">
        <v>9654</v>
      </c>
      <c r="AL596" s="433"/>
      <c r="AU596" s="430" t="s">
        <v>1896</v>
      </c>
      <c r="AV596" s="430" t="s">
        <v>1897</v>
      </c>
      <c r="BG596" s="435"/>
    </row>
    <row r="597" spans="1:59" ht="15" customHeight="1" x14ac:dyDescent="0.3">
      <c r="A597" s="430" t="s">
        <v>1883</v>
      </c>
      <c r="B597" s="430">
        <v>2019</v>
      </c>
      <c r="C597" s="16" t="s">
        <v>997</v>
      </c>
      <c r="D597" s="430" t="s">
        <v>1884</v>
      </c>
      <c r="E597" s="430" t="s">
        <v>1885</v>
      </c>
      <c r="F597" s="430"/>
      <c r="H597" s="432" t="s">
        <v>1886</v>
      </c>
      <c r="I597" s="432" t="s">
        <v>1887</v>
      </c>
      <c r="J597" s="432" t="s">
        <v>1888</v>
      </c>
      <c r="K597" s="430" t="s">
        <v>1889</v>
      </c>
      <c r="L597" s="430" t="s">
        <v>1889</v>
      </c>
      <c r="M597" s="430">
        <v>3110</v>
      </c>
      <c r="N597" s="430" t="s">
        <v>1890</v>
      </c>
      <c r="O597" s="430" t="s">
        <v>1891</v>
      </c>
      <c r="P597" s="430" t="s">
        <v>1892</v>
      </c>
      <c r="Q597" s="432" t="s">
        <v>1893</v>
      </c>
      <c r="R597" s="432" t="s">
        <v>1894</v>
      </c>
      <c r="T597" s="430" t="s">
        <v>1895</v>
      </c>
      <c r="V597" s="430" t="s">
        <v>1895</v>
      </c>
      <c r="AD597" s="430">
        <v>20180701</v>
      </c>
      <c r="AE597" s="430">
        <v>20190630</v>
      </c>
      <c r="AG597" s="430" t="s">
        <v>1896</v>
      </c>
      <c r="AH597" s="430" t="s">
        <v>1896</v>
      </c>
      <c r="AI597" s="430" t="s">
        <v>1896</v>
      </c>
      <c r="AJ597" s="439">
        <v>9654</v>
      </c>
      <c r="AL597" s="433"/>
      <c r="AU597" s="430" t="s">
        <v>1896</v>
      </c>
      <c r="AV597" s="430" t="s">
        <v>1897</v>
      </c>
      <c r="BG597" s="435"/>
    </row>
    <row r="598" spans="1:59" ht="15" customHeight="1" x14ac:dyDescent="0.3">
      <c r="A598" s="430" t="s">
        <v>1883</v>
      </c>
      <c r="B598" s="430">
        <v>2019</v>
      </c>
      <c r="C598" s="16" t="s">
        <v>1135</v>
      </c>
      <c r="D598" s="430" t="s">
        <v>1884</v>
      </c>
      <c r="E598" s="430" t="s">
        <v>1885</v>
      </c>
      <c r="F598" s="430"/>
      <c r="H598" s="432" t="s">
        <v>1886</v>
      </c>
      <c r="I598" s="432" t="s">
        <v>1887</v>
      </c>
      <c r="J598" s="432" t="s">
        <v>1888</v>
      </c>
      <c r="K598" s="430" t="s">
        <v>1889</v>
      </c>
      <c r="L598" s="430" t="s">
        <v>1889</v>
      </c>
      <c r="M598" s="430">
        <v>3110</v>
      </c>
      <c r="N598" s="430" t="s">
        <v>1890</v>
      </c>
      <c r="O598" s="430" t="s">
        <v>1891</v>
      </c>
      <c r="P598" s="430" t="s">
        <v>1892</v>
      </c>
      <c r="Q598" s="432" t="s">
        <v>1893</v>
      </c>
      <c r="R598" s="432" t="s">
        <v>1894</v>
      </c>
      <c r="T598" s="430" t="s">
        <v>1895</v>
      </c>
      <c r="V598" s="430" t="s">
        <v>1895</v>
      </c>
      <c r="AD598" s="430">
        <v>20180701</v>
      </c>
      <c r="AE598" s="430">
        <v>20190630</v>
      </c>
      <c r="AG598" s="430" t="s">
        <v>1896</v>
      </c>
      <c r="AH598" s="430" t="s">
        <v>1896</v>
      </c>
      <c r="AI598" s="430" t="s">
        <v>1896</v>
      </c>
      <c r="AJ598" s="439">
        <v>1314</v>
      </c>
      <c r="AL598" s="433"/>
      <c r="AU598" s="430" t="s">
        <v>1896</v>
      </c>
      <c r="AV598" s="430" t="s">
        <v>1897</v>
      </c>
      <c r="BG598" s="435"/>
    </row>
    <row r="599" spans="1:59" ht="15" customHeight="1" x14ac:dyDescent="0.3">
      <c r="A599" s="430" t="s">
        <v>1883</v>
      </c>
      <c r="B599" s="430">
        <v>2019</v>
      </c>
      <c r="C599" s="16" t="s">
        <v>1175</v>
      </c>
      <c r="D599" s="430" t="s">
        <v>1884</v>
      </c>
      <c r="E599" s="430" t="s">
        <v>1885</v>
      </c>
      <c r="F599" s="430"/>
      <c r="H599" s="432" t="s">
        <v>1886</v>
      </c>
      <c r="I599" s="432" t="s">
        <v>1887</v>
      </c>
      <c r="J599" s="432" t="s">
        <v>1888</v>
      </c>
      <c r="K599" s="430" t="s">
        <v>1889</v>
      </c>
      <c r="L599" s="430" t="s">
        <v>1889</v>
      </c>
      <c r="M599" s="430">
        <v>3110</v>
      </c>
      <c r="N599" s="430" t="s">
        <v>1890</v>
      </c>
      <c r="O599" s="430" t="s">
        <v>1891</v>
      </c>
      <c r="P599" s="430" t="s">
        <v>1892</v>
      </c>
      <c r="Q599" s="432" t="s">
        <v>1893</v>
      </c>
      <c r="R599" s="432" t="s">
        <v>1894</v>
      </c>
      <c r="T599" s="430" t="s">
        <v>1895</v>
      </c>
      <c r="V599" s="430" t="s">
        <v>1895</v>
      </c>
      <c r="AD599" s="430">
        <v>20180701</v>
      </c>
      <c r="AE599" s="430">
        <v>20190630</v>
      </c>
      <c r="AG599" s="430" t="s">
        <v>1896</v>
      </c>
      <c r="AH599" s="430" t="s">
        <v>1896</v>
      </c>
      <c r="AI599" s="430" t="s">
        <v>1896</v>
      </c>
      <c r="AJ599" s="439">
        <v>3293</v>
      </c>
      <c r="AL599" s="433"/>
      <c r="AU599" s="430" t="s">
        <v>1896</v>
      </c>
      <c r="AV599" s="430" t="s">
        <v>1897</v>
      </c>
      <c r="BG599" s="435"/>
    </row>
    <row r="600" spans="1:59" ht="15" customHeight="1" x14ac:dyDescent="0.3">
      <c r="A600" s="430" t="s">
        <v>1883</v>
      </c>
      <c r="B600" s="430">
        <v>2019</v>
      </c>
      <c r="C600" s="16" t="s">
        <v>1003</v>
      </c>
      <c r="D600" s="430" t="s">
        <v>1884</v>
      </c>
      <c r="E600" s="430" t="s">
        <v>1885</v>
      </c>
      <c r="F600" s="430"/>
      <c r="H600" s="432" t="s">
        <v>1886</v>
      </c>
      <c r="I600" s="432" t="s">
        <v>1887</v>
      </c>
      <c r="J600" s="432" t="s">
        <v>1888</v>
      </c>
      <c r="K600" s="430" t="s">
        <v>1889</v>
      </c>
      <c r="L600" s="430" t="s">
        <v>1889</v>
      </c>
      <c r="M600" s="430">
        <v>3110</v>
      </c>
      <c r="N600" s="430" t="s">
        <v>1890</v>
      </c>
      <c r="O600" s="430" t="s">
        <v>1891</v>
      </c>
      <c r="P600" s="430" t="s">
        <v>1892</v>
      </c>
      <c r="Q600" s="432" t="s">
        <v>1893</v>
      </c>
      <c r="R600" s="432" t="s">
        <v>1894</v>
      </c>
      <c r="T600" s="430" t="s">
        <v>1895</v>
      </c>
      <c r="V600" s="430" t="s">
        <v>1895</v>
      </c>
      <c r="AD600" s="430">
        <v>20180701</v>
      </c>
      <c r="AE600" s="430">
        <v>20190630</v>
      </c>
      <c r="AG600" s="430" t="s">
        <v>1896</v>
      </c>
      <c r="AH600" s="430" t="s">
        <v>1896</v>
      </c>
      <c r="AI600" s="430" t="s">
        <v>1896</v>
      </c>
      <c r="AJ600" s="439">
        <v>9654</v>
      </c>
      <c r="AL600" s="433"/>
      <c r="AU600" s="430" t="s">
        <v>1896</v>
      </c>
      <c r="AV600" s="430" t="s">
        <v>1897</v>
      </c>
      <c r="BG600" s="435"/>
    </row>
    <row r="601" spans="1:59" ht="15" customHeight="1" x14ac:dyDescent="0.3">
      <c r="A601" s="430" t="s">
        <v>1883</v>
      </c>
      <c r="B601" s="430">
        <v>2019</v>
      </c>
      <c r="C601" s="16" t="s">
        <v>1004</v>
      </c>
      <c r="D601" s="430" t="s">
        <v>1884</v>
      </c>
      <c r="E601" s="430" t="s">
        <v>1885</v>
      </c>
      <c r="F601" s="430"/>
      <c r="H601" s="432" t="s">
        <v>1886</v>
      </c>
      <c r="I601" s="432" t="s">
        <v>1887</v>
      </c>
      <c r="J601" s="432" t="s">
        <v>1888</v>
      </c>
      <c r="K601" s="430" t="s">
        <v>1889</v>
      </c>
      <c r="L601" s="430" t="s">
        <v>1889</v>
      </c>
      <c r="M601" s="430">
        <v>3110</v>
      </c>
      <c r="N601" s="430" t="s">
        <v>1890</v>
      </c>
      <c r="O601" s="430" t="s">
        <v>1891</v>
      </c>
      <c r="P601" s="430" t="s">
        <v>1892</v>
      </c>
      <c r="Q601" s="432" t="s">
        <v>1893</v>
      </c>
      <c r="R601" s="432" t="s">
        <v>1894</v>
      </c>
      <c r="T601" s="430" t="s">
        <v>1895</v>
      </c>
      <c r="V601" s="430" t="s">
        <v>1895</v>
      </c>
      <c r="AD601" s="430">
        <v>20180701</v>
      </c>
      <c r="AE601" s="430">
        <v>20190630</v>
      </c>
      <c r="AG601" s="430" t="s">
        <v>1896</v>
      </c>
      <c r="AH601" s="430" t="s">
        <v>1896</v>
      </c>
      <c r="AI601" s="430" t="s">
        <v>1896</v>
      </c>
      <c r="AJ601" s="439">
        <v>9654</v>
      </c>
      <c r="AL601" s="433"/>
      <c r="AU601" s="430" t="s">
        <v>1896</v>
      </c>
      <c r="AV601" s="430" t="s">
        <v>1897</v>
      </c>
      <c r="BG601" s="435"/>
    </row>
    <row r="602" spans="1:59" ht="15" customHeight="1" x14ac:dyDescent="0.3">
      <c r="A602" s="430" t="s">
        <v>1883</v>
      </c>
      <c r="B602" s="430">
        <v>2019</v>
      </c>
      <c r="C602" s="16" t="s">
        <v>1006</v>
      </c>
      <c r="D602" s="430" t="s">
        <v>1884</v>
      </c>
      <c r="E602" s="430" t="s">
        <v>1885</v>
      </c>
      <c r="F602" s="430"/>
      <c r="H602" s="432" t="s">
        <v>1886</v>
      </c>
      <c r="I602" s="432" t="s">
        <v>1887</v>
      </c>
      <c r="J602" s="432" t="s">
        <v>1888</v>
      </c>
      <c r="K602" s="430" t="s">
        <v>1889</v>
      </c>
      <c r="L602" s="430" t="s">
        <v>1889</v>
      </c>
      <c r="M602" s="430">
        <v>3110</v>
      </c>
      <c r="N602" s="430" t="s">
        <v>1890</v>
      </c>
      <c r="O602" s="430" t="s">
        <v>1891</v>
      </c>
      <c r="P602" s="430" t="s">
        <v>1892</v>
      </c>
      <c r="Q602" s="432" t="s">
        <v>1893</v>
      </c>
      <c r="R602" s="432" t="s">
        <v>1894</v>
      </c>
      <c r="T602" s="430" t="s">
        <v>1895</v>
      </c>
      <c r="V602" s="430" t="s">
        <v>1895</v>
      </c>
      <c r="AD602" s="430">
        <v>20180701</v>
      </c>
      <c r="AE602" s="430">
        <v>20190630</v>
      </c>
      <c r="AG602" s="430" t="s">
        <v>1896</v>
      </c>
      <c r="AH602" s="430" t="s">
        <v>1896</v>
      </c>
      <c r="AI602" s="430" t="s">
        <v>1896</v>
      </c>
      <c r="AJ602" s="439">
        <v>9654</v>
      </c>
      <c r="AL602" s="433"/>
      <c r="AU602" s="430" t="s">
        <v>1896</v>
      </c>
      <c r="AV602" s="430" t="s">
        <v>1897</v>
      </c>
      <c r="BG602" s="435"/>
    </row>
    <row r="603" spans="1:59" ht="15" customHeight="1" x14ac:dyDescent="0.3">
      <c r="A603" s="430" t="s">
        <v>1883</v>
      </c>
      <c r="B603" s="430">
        <v>2019</v>
      </c>
      <c r="C603" s="16" t="s">
        <v>1008</v>
      </c>
      <c r="D603" s="430" t="s">
        <v>1884</v>
      </c>
      <c r="E603" s="430" t="s">
        <v>1885</v>
      </c>
      <c r="F603" s="430"/>
      <c r="H603" s="432" t="s">
        <v>1886</v>
      </c>
      <c r="I603" s="432" t="s">
        <v>1887</v>
      </c>
      <c r="J603" s="432" t="s">
        <v>1888</v>
      </c>
      <c r="K603" s="430" t="s">
        <v>1889</v>
      </c>
      <c r="L603" s="430" t="s">
        <v>1889</v>
      </c>
      <c r="M603" s="430">
        <v>3110</v>
      </c>
      <c r="N603" s="430" t="s">
        <v>1890</v>
      </c>
      <c r="O603" s="430" t="s">
        <v>1891</v>
      </c>
      <c r="P603" s="430" t="s">
        <v>1892</v>
      </c>
      <c r="Q603" s="432" t="s">
        <v>1893</v>
      </c>
      <c r="R603" s="432" t="s">
        <v>1894</v>
      </c>
      <c r="T603" s="430" t="s">
        <v>1895</v>
      </c>
      <c r="V603" s="430" t="s">
        <v>1895</v>
      </c>
      <c r="AD603" s="430">
        <v>20180701</v>
      </c>
      <c r="AE603" s="430">
        <v>20190630</v>
      </c>
      <c r="AG603" s="430" t="s">
        <v>1896</v>
      </c>
      <c r="AH603" s="430" t="s">
        <v>1896</v>
      </c>
      <c r="AI603" s="430" t="s">
        <v>1896</v>
      </c>
      <c r="AJ603" s="439">
        <v>9654</v>
      </c>
      <c r="AL603" s="433"/>
      <c r="AU603" s="430" t="s">
        <v>1896</v>
      </c>
      <c r="AV603" s="430" t="s">
        <v>1897</v>
      </c>
      <c r="BG603" s="435"/>
    </row>
    <row r="604" spans="1:59" ht="15" customHeight="1" x14ac:dyDescent="0.3">
      <c r="A604" s="430" t="s">
        <v>1883</v>
      </c>
      <c r="B604" s="430">
        <v>2019</v>
      </c>
      <c r="C604" s="16" t="s">
        <v>1010</v>
      </c>
      <c r="D604" s="430" t="s">
        <v>1884</v>
      </c>
      <c r="E604" s="430" t="s">
        <v>1885</v>
      </c>
      <c r="F604" s="430"/>
      <c r="H604" s="432" t="s">
        <v>1886</v>
      </c>
      <c r="I604" s="432" t="s">
        <v>1887</v>
      </c>
      <c r="J604" s="432" t="s">
        <v>1888</v>
      </c>
      <c r="K604" s="430" t="s">
        <v>1889</v>
      </c>
      <c r="L604" s="430" t="s">
        <v>1889</v>
      </c>
      <c r="M604" s="430">
        <v>3110</v>
      </c>
      <c r="N604" s="430" t="s">
        <v>1890</v>
      </c>
      <c r="O604" s="430" t="s">
        <v>1891</v>
      </c>
      <c r="P604" s="430" t="s">
        <v>1892</v>
      </c>
      <c r="Q604" s="432" t="s">
        <v>1893</v>
      </c>
      <c r="R604" s="432" t="s">
        <v>1894</v>
      </c>
      <c r="T604" s="430" t="s">
        <v>1895</v>
      </c>
      <c r="V604" s="430" t="s">
        <v>1895</v>
      </c>
      <c r="AD604" s="430">
        <v>20180701</v>
      </c>
      <c r="AE604" s="430">
        <v>20190630</v>
      </c>
      <c r="AG604" s="430" t="s">
        <v>1896</v>
      </c>
      <c r="AH604" s="430" t="s">
        <v>1896</v>
      </c>
      <c r="AI604" s="430" t="s">
        <v>1896</v>
      </c>
      <c r="AJ604" s="439">
        <v>9654</v>
      </c>
      <c r="AL604" s="433"/>
      <c r="AU604" s="430" t="s">
        <v>1896</v>
      </c>
      <c r="AV604" s="430" t="s">
        <v>1897</v>
      </c>
      <c r="BG604" s="435"/>
    </row>
    <row r="605" spans="1:59" ht="15" customHeight="1" x14ac:dyDescent="0.3">
      <c r="A605" s="430" t="s">
        <v>1883</v>
      </c>
      <c r="B605" s="430">
        <v>2019</v>
      </c>
      <c r="C605" s="16" t="s">
        <v>1012</v>
      </c>
      <c r="D605" s="430" t="s">
        <v>1884</v>
      </c>
      <c r="E605" s="430" t="s">
        <v>1885</v>
      </c>
      <c r="F605" s="430"/>
      <c r="H605" s="432" t="s">
        <v>1886</v>
      </c>
      <c r="I605" s="432" t="s">
        <v>1887</v>
      </c>
      <c r="J605" s="432" t="s">
        <v>1888</v>
      </c>
      <c r="K605" s="430" t="s">
        <v>1889</v>
      </c>
      <c r="L605" s="430" t="s">
        <v>1889</v>
      </c>
      <c r="M605" s="430">
        <v>3110</v>
      </c>
      <c r="N605" s="430" t="s">
        <v>1890</v>
      </c>
      <c r="O605" s="430" t="s">
        <v>1891</v>
      </c>
      <c r="P605" s="430" t="s">
        <v>1892</v>
      </c>
      <c r="Q605" s="432" t="s">
        <v>1893</v>
      </c>
      <c r="R605" s="432" t="s">
        <v>1894</v>
      </c>
      <c r="T605" s="430" t="s">
        <v>1895</v>
      </c>
      <c r="V605" s="430" t="s">
        <v>1895</v>
      </c>
      <c r="AD605" s="430">
        <v>20180701</v>
      </c>
      <c r="AE605" s="430">
        <v>20190630</v>
      </c>
      <c r="AG605" s="430" t="s">
        <v>1896</v>
      </c>
      <c r="AH605" s="430" t="s">
        <v>1896</v>
      </c>
      <c r="AI605" s="430" t="s">
        <v>1896</v>
      </c>
      <c r="AJ605" s="439">
        <v>9654</v>
      </c>
      <c r="AL605" s="433"/>
      <c r="AU605" s="430" t="s">
        <v>1896</v>
      </c>
      <c r="AV605" s="430" t="s">
        <v>1897</v>
      </c>
      <c r="BG605" s="435"/>
    </row>
    <row r="606" spans="1:59" ht="15" customHeight="1" x14ac:dyDescent="0.3">
      <c r="A606" s="430" t="s">
        <v>1883</v>
      </c>
      <c r="B606" s="430">
        <v>2019</v>
      </c>
      <c r="C606" s="16" t="s">
        <v>1014</v>
      </c>
      <c r="D606" s="430" t="s">
        <v>1884</v>
      </c>
      <c r="E606" s="430" t="s">
        <v>1885</v>
      </c>
      <c r="F606" s="430"/>
      <c r="H606" s="432" t="s">
        <v>1886</v>
      </c>
      <c r="I606" s="432" t="s">
        <v>1887</v>
      </c>
      <c r="J606" s="432" t="s">
        <v>1888</v>
      </c>
      <c r="K606" s="430" t="s">
        <v>1889</v>
      </c>
      <c r="L606" s="430" t="s">
        <v>1889</v>
      </c>
      <c r="M606" s="430">
        <v>3110</v>
      </c>
      <c r="N606" s="430" t="s">
        <v>1890</v>
      </c>
      <c r="O606" s="430" t="s">
        <v>1891</v>
      </c>
      <c r="P606" s="430" t="s">
        <v>1892</v>
      </c>
      <c r="Q606" s="432" t="s">
        <v>1893</v>
      </c>
      <c r="R606" s="432" t="s">
        <v>1894</v>
      </c>
      <c r="T606" s="430" t="s">
        <v>1895</v>
      </c>
      <c r="V606" s="430" t="s">
        <v>1895</v>
      </c>
      <c r="AD606" s="430">
        <v>20180701</v>
      </c>
      <c r="AE606" s="430">
        <v>20190630</v>
      </c>
      <c r="AG606" s="430" t="s">
        <v>1896</v>
      </c>
      <c r="AH606" s="430" t="s">
        <v>1896</v>
      </c>
      <c r="AI606" s="430" t="s">
        <v>1896</v>
      </c>
      <c r="AJ606" s="439">
        <v>9654</v>
      </c>
      <c r="AL606" s="433"/>
      <c r="AU606" s="430" t="s">
        <v>1896</v>
      </c>
      <c r="AV606" s="430" t="s">
        <v>1897</v>
      </c>
      <c r="BG606" s="435"/>
    </row>
    <row r="607" spans="1:59" ht="15" customHeight="1" x14ac:dyDescent="0.3">
      <c r="A607" s="430" t="s">
        <v>1883</v>
      </c>
      <c r="B607" s="430">
        <v>2019</v>
      </c>
      <c r="C607" s="16" t="s">
        <v>508</v>
      </c>
      <c r="D607" s="430" t="s">
        <v>1884</v>
      </c>
      <c r="E607" s="430" t="s">
        <v>1885</v>
      </c>
      <c r="F607" s="430"/>
      <c r="H607" s="432" t="s">
        <v>1886</v>
      </c>
      <c r="I607" s="432" t="s">
        <v>1887</v>
      </c>
      <c r="J607" s="432" t="s">
        <v>1888</v>
      </c>
      <c r="K607" s="430" t="s">
        <v>1889</v>
      </c>
      <c r="L607" s="430" t="s">
        <v>1889</v>
      </c>
      <c r="M607" s="430">
        <v>3110</v>
      </c>
      <c r="N607" s="430" t="s">
        <v>1890</v>
      </c>
      <c r="O607" s="430" t="s">
        <v>1891</v>
      </c>
      <c r="P607" s="430" t="s">
        <v>1892</v>
      </c>
      <c r="Q607" s="432" t="s">
        <v>1893</v>
      </c>
      <c r="R607" s="432" t="s">
        <v>1894</v>
      </c>
      <c r="T607" s="430" t="s">
        <v>1895</v>
      </c>
      <c r="V607" s="430" t="s">
        <v>1895</v>
      </c>
      <c r="AD607" s="430">
        <v>20180701</v>
      </c>
      <c r="AE607" s="430">
        <v>20190630</v>
      </c>
      <c r="AG607" s="430" t="s">
        <v>1896</v>
      </c>
      <c r="AH607" s="430" t="s">
        <v>1896</v>
      </c>
      <c r="AI607" s="430" t="s">
        <v>1896</v>
      </c>
      <c r="AJ607" s="439">
        <v>9654</v>
      </c>
      <c r="AL607" s="433"/>
      <c r="AU607" s="430" t="s">
        <v>1896</v>
      </c>
      <c r="AV607" s="430" t="s">
        <v>1897</v>
      </c>
      <c r="BG607" s="435"/>
    </row>
    <row r="608" spans="1:59" ht="15" customHeight="1" x14ac:dyDescent="0.3">
      <c r="A608" s="430" t="s">
        <v>1883</v>
      </c>
      <c r="B608" s="430">
        <v>2019</v>
      </c>
      <c r="C608" s="16" t="s">
        <v>1018</v>
      </c>
      <c r="D608" s="430" t="s">
        <v>1884</v>
      </c>
      <c r="E608" s="430" t="s">
        <v>1885</v>
      </c>
      <c r="F608" s="430"/>
      <c r="H608" s="432" t="s">
        <v>1886</v>
      </c>
      <c r="I608" s="432" t="s">
        <v>1887</v>
      </c>
      <c r="J608" s="432" t="s">
        <v>1888</v>
      </c>
      <c r="K608" s="430" t="s">
        <v>1889</v>
      </c>
      <c r="L608" s="430" t="s">
        <v>1889</v>
      </c>
      <c r="M608" s="430">
        <v>3110</v>
      </c>
      <c r="N608" s="430" t="s">
        <v>1890</v>
      </c>
      <c r="O608" s="430" t="s">
        <v>1891</v>
      </c>
      <c r="P608" s="430" t="s">
        <v>1892</v>
      </c>
      <c r="Q608" s="432" t="s">
        <v>1893</v>
      </c>
      <c r="R608" s="432" t="s">
        <v>1894</v>
      </c>
      <c r="T608" s="430" t="s">
        <v>1895</v>
      </c>
      <c r="V608" s="430" t="s">
        <v>1895</v>
      </c>
      <c r="AD608" s="430">
        <v>20180701</v>
      </c>
      <c r="AE608" s="430">
        <v>20190630</v>
      </c>
      <c r="AG608" s="430" t="s">
        <v>1896</v>
      </c>
      <c r="AH608" s="430" t="s">
        <v>1896</v>
      </c>
      <c r="AI608" s="430" t="s">
        <v>1896</v>
      </c>
      <c r="AJ608" s="439">
        <v>9654</v>
      </c>
      <c r="AL608" s="433"/>
      <c r="AU608" s="430" t="s">
        <v>1896</v>
      </c>
      <c r="AV608" s="430" t="s">
        <v>1897</v>
      </c>
      <c r="BG608" s="435"/>
    </row>
    <row r="609" spans="1:59" ht="15" customHeight="1" x14ac:dyDescent="0.3">
      <c r="A609" s="430" t="s">
        <v>1883</v>
      </c>
      <c r="B609" s="430">
        <v>2019</v>
      </c>
      <c r="C609" s="16" t="s">
        <v>1020</v>
      </c>
      <c r="D609" s="430" t="s">
        <v>1884</v>
      </c>
      <c r="E609" s="430" t="s">
        <v>1885</v>
      </c>
      <c r="F609" s="430"/>
      <c r="H609" s="432" t="s">
        <v>1886</v>
      </c>
      <c r="I609" s="432" t="s">
        <v>1887</v>
      </c>
      <c r="J609" s="432" t="s">
        <v>1888</v>
      </c>
      <c r="K609" s="430" t="s">
        <v>1889</v>
      </c>
      <c r="L609" s="430" t="s">
        <v>1889</v>
      </c>
      <c r="M609" s="430">
        <v>3110</v>
      </c>
      <c r="N609" s="430" t="s">
        <v>1890</v>
      </c>
      <c r="O609" s="430" t="s">
        <v>1891</v>
      </c>
      <c r="P609" s="430" t="s">
        <v>1892</v>
      </c>
      <c r="Q609" s="432" t="s">
        <v>1893</v>
      </c>
      <c r="R609" s="432" t="s">
        <v>1894</v>
      </c>
      <c r="T609" s="430" t="s">
        <v>1895</v>
      </c>
      <c r="V609" s="430" t="s">
        <v>1895</v>
      </c>
      <c r="AD609" s="430">
        <v>20180701</v>
      </c>
      <c r="AE609" s="430">
        <v>20190630</v>
      </c>
      <c r="AG609" s="430" t="s">
        <v>1896</v>
      </c>
      <c r="AH609" s="430" t="s">
        <v>1896</v>
      </c>
      <c r="AI609" s="430" t="s">
        <v>1896</v>
      </c>
      <c r="AJ609" s="439">
        <v>9654</v>
      </c>
      <c r="AL609" s="433"/>
      <c r="AU609" s="430" t="s">
        <v>1896</v>
      </c>
      <c r="AV609" s="430" t="s">
        <v>1897</v>
      </c>
      <c r="BG609" s="438"/>
    </row>
    <row r="610" spans="1:59" ht="15" customHeight="1" x14ac:dyDescent="0.3">
      <c r="A610" s="430" t="s">
        <v>1883</v>
      </c>
      <c r="B610" s="430">
        <v>2019</v>
      </c>
      <c r="C610" s="16" t="s">
        <v>1022</v>
      </c>
      <c r="D610" s="430" t="s">
        <v>1884</v>
      </c>
      <c r="E610" s="430" t="s">
        <v>1885</v>
      </c>
      <c r="F610" s="430"/>
      <c r="H610" s="432" t="s">
        <v>1886</v>
      </c>
      <c r="I610" s="432" t="s">
        <v>1887</v>
      </c>
      <c r="J610" s="432" t="s">
        <v>1888</v>
      </c>
      <c r="K610" s="430" t="s">
        <v>1889</v>
      </c>
      <c r="L610" s="430" t="s">
        <v>1889</v>
      </c>
      <c r="M610" s="430">
        <v>3110</v>
      </c>
      <c r="N610" s="430" t="s">
        <v>1890</v>
      </c>
      <c r="O610" s="430" t="s">
        <v>1891</v>
      </c>
      <c r="P610" s="430" t="s">
        <v>1892</v>
      </c>
      <c r="Q610" s="432" t="s">
        <v>1893</v>
      </c>
      <c r="R610" s="432" t="s">
        <v>1894</v>
      </c>
      <c r="T610" s="430" t="s">
        <v>1895</v>
      </c>
      <c r="V610" s="430" t="s">
        <v>1895</v>
      </c>
      <c r="AD610" s="430">
        <v>20180701</v>
      </c>
      <c r="AE610" s="430">
        <v>20190630</v>
      </c>
      <c r="AG610" s="430" t="s">
        <v>1896</v>
      </c>
      <c r="AH610" s="430" t="s">
        <v>1896</v>
      </c>
      <c r="AI610" s="430" t="s">
        <v>1896</v>
      </c>
      <c r="AJ610" s="439">
        <v>9654</v>
      </c>
      <c r="AL610" s="433"/>
      <c r="AU610" s="430" t="s">
        <v>1896</v>
      </c>
      <c r="AV610" s="430" t="s">
        <v>1897</v>
      </c>
      <c r="BG610" s="435"/>
    </row>
    <row r="611" spans="1:59" ht="15" customHeight="1" x14ac:dyDescent="0.3">
      <c r="A611" s="430" t="s">
        <v>1883</v>
      </c>
      <c r="B611" s="430">
        <v>2019</v>
      </c>
      <c r="C611" s="16" t="s">
        <v>1024</v>
      </c>
      <c r="D611" s="430" t="s">
        <v>1884</v>
      </c>
      <c r="E611" s="430" t="s">
        <v>1885</v>
      </c>
      <c r="F611" s="430"/>
      <c r="H611" s="432" t="s">
        <v>1886</v>
      </c>
      <c r="I611" s="432" t="s">
        <v>1887</v>
      </c>
      <c r="J611" s="432" t="s">
        <v>1888</v>
      </c>
      <c r="K611" s="430" t="s">
        <v>1889</v>
      </c>
      <c r="L611" s="430" t="s">
        <v>1889</v>
      </c>
      <c r="M611" s="430">
        <v>3110</v>
      </c>
      <c r="N611" s="430" t="s">
        <v>1890</v>
      </c>
      <c r="O611" s="430" t="s">
        <v>1891</v>
      </c>
      <c r="P611" s="430" t="s">
        <v>1892</v>
      </c>
      <c r="Q611" s="432" t="s">
        <v>1893</v>
      </c>
      <c r="R611" s="432" t="s">
        <v>1894</v>
      </c>
      <c r="T611" s="430" t="s">
        <v>1895</v>
      </c>
      <c r="V611" s="430" t="s">
        <v>1895</v>
      </c>
      <c r="AD611" s="430">
        <v>20180701</v>
      </c>
      <c r="AE611" s="430">
        <v>20190630</v>
      </c>
      <c r="AG611" s="430" t="s">
        <v>1896</v>
      </c>
      <c r="AH611" s="430" t="s">
        <v>1896</v>
      </c>
      <c r="AI611" s="430" t="s">
        <v>1896</v>
      </c>
      <c r="AJ611" s="439">
        <v>9654</v>
      </c>
      <c r="AL611" s="433"/>
      <c r="AU611" s="430" t="s">
        <v>1896</v>
      </c>
      <c r="AV611" s="430" t="s">
        <v>1897</v>
      </c>
      <c r="BG611" s="435"/>
    </row>
    <row r="612" spans="1:59" ht="15" customHeight="1" x14ac:dyDescent="0.3">
      <c r="A612" s="430" t="s">
        <v>1883</v>
      </c>
      <c r="B612" s="430">
        <v>2019</v>
      </c>
      <c r="C612" s="16" t="s">
        <v>1026</v>
      </c>
      <c r="D612" s="430" t="s">
        <v>1884</v>
      </c>
      <c r="E612" s="430" t="s">
        <v>1885</v>
      </c>
      <c r="F612" s="430"/>
      <c r="H612" s="432" t="s">
        <v>1886</v>
      </c>
      <c r="I612" s="432" t="s">
        <v>1887</v>
      </c>
      <c r="J612" s="432" t="s">
        <v>1888</v>
      </c>
      <c r="K612" s="430" t="s">
        <v>1889</v>
      </c>
      <c r="L612" s="430" t="s">
        <v>1889</v>
      </c>
      <c r="M612" s="430">
        <v>3110</v>
      </c>
      <c r="N612" s="430" t="s">
        <v>1890</v>
      </c>
      <c r="O612" s="430" t="s">
        <v>1891</v>
      </c>
      <c r="P612" s="430" t="s">
        <v>1892</v>
      </c>
      <c r="Q612" s="432" t="s">
        <v>1893</v>
      </c>
      <c r="R612" s="432" t="s">
        <v>1894</v>
      </c>
      <c r="T612" s="430" t="s">
        <v>1895</v>
      </c>
      <c r="V612" s="430" t="s">
        <v>1895</v>
      </c>
      <c r="AD612" s="430">
        <v>20180701</v>
      </c>
      <c r="AE612" s="430">
        <v>20190630</v>
      </c>
      <c r="AG612" s="430" t="s">
        <v>1896</v>
      </c>
      <c r="AH612" s="430" t="s">
        <v>1896</v>
      </c>
      <c r="AI612" s="430" t="s">
        <v>1896</v>
      </c>
      <c r="AJ612" s="439">
        <v>9654</v>
      </c>
      <c r="AL612" s="433"/>
      <c r="AU612" s="430" t="s">
        <v>1896</v>
      </c>
      <c r="AV612" s="430" t="s">
        <v>1897</v>
      </c>
      <c r="BG612" s="435"/>
    </row>
    <row r="613" spans="1:59" ht="15" customHeight="1" x14ac:dyDescent="0.3">
      <c r="A613" s="430" t="s">
        <v>1883</v>
      </c>
      <c r="B613" s="430">
        <v>2019</v>
      </c>
      <c r="C613" s="16" t="s">
        <v>1028</v>
      </c>
      <c r="D613" s="430" t="s">
        <v>1884</v>
      </c>
      <c r="E613" s="430" t="s">
        <v>1885</v>
      </c>
      <c r="F613" s="430"/>
      <c r="H613" s="432" t="s">
        <v>1886</v>
      </c>
      <c r="I613" s="432" t="s">
        <v>1887</v>
      </c>
      <c r="J613" s="432" t="s">
        <v>1888</v>
      </c>
      <c r="K613" s="430" t="s">
        <v>1889</v>
      </c>
      <c r="L613" s="430" t="s">
        <v>1889</v>
      </c>
      <c r="M613" s="430">
        <v>3110</v>
      </c>
      <c r="N613" s="430" t="s">
        <v>1890</v>
      </c>
      <c r="O613" s="430" t="s">
        <v>1891</v>
      </c>
      <c r="P613" s="430" t="s">
        <v>1892</v>
      </c>
      <c r="Q613" s="432" t="s">
        <v>1893</v>
      </c>
      <c r="R613" s="432" t="s">
        <v>1894</v>
      </c>
      <c r="T613" s="430" t="s">
        <v>1895</v>
      </c>
      <c r="V613" s="430" t="s">
        <v>1895</v>
      </c>
      <c r="AD613" s="430">
        <v>20180701</v>
      </c>
      <c r="AE613" s="430">
        <v>20190630</v>
      </c>
      <c r="AG613" s="430" t="s">
        <v>1896</v>
      </c>
      <c r="AH613" s="430" t="s">
        <v>1896</v>
      </c>
      <c r="AI613" s="430" t="s">
        <v>1896</v>
      </c>
      <c r="AJ613" s="439">
        <v>9654</v>
      </c>
      <c r="AL613" s="433"/>
      <c r="AU613" s="430" t="s">
        <v>1896</v>
      </c>
      <c r="AV613" s="430" t="s">
        <v>1897</v>
      </c>
      <c r="BG613" s="435"/>
    </row>
    <row r="614" spans="1:59" ht="15" customHeight="1" x14ac:dyDescent="0.3">
      <c r="A614" s="430" t="s">
        <v>1883</v>
      </c>
      <c r="B614" s="430">
        <v>2019</v>
      </c>
      <c r="C614" s="16" t="s">
        <v>1030</v>
      </c>
      <c r="D614" s="430" t="s">
        <v>1884</v>
      </c>
      <c r="E614" s="430" t="s">
        <v>1885</v>
      </c>
      <c r="F614" s="430"/>
      <c r="H614" s="432" t="s">
        <v>1886</v>
      </c>
      <c r="I614" s="432" t="s">
        <v>1887</v>
      </c>
      <c r="J614" s="432" t="s">
        <v>1888</v>
      </c>
      <c r="K614" s="430" t="s">
        <v>1889</v>
      </c>
      <c r="L614" s="430" t="s">
        <v>1889</v>
      </c>
      <c r="M614" s="430">
        <v>3110</v>
      </c>
      <c r="N614" s="430" t="s">
        <v>1890</v>
      </c>
      <c r="O614" s="430" t="s">
        <v>1891</v>
      </c>
      <c r="P614" s="430" t="s">
        <v>1892</v>
      </c>
      <c r="Q614" s="432" t="s">
        <v>1893</v>
      </c>
      <c r="R614" s="432" t="s">
        <v>1894</v>
      </c>
      <c r="T614" s="430" t="s">
        <v>1895</v>
      </c>
      <c r="V614" s="430" t="s">
        <v>1895</v>
      </c>
      <c r="AD614" s="430">
        <v>20180701</v>
      </c>
      <c r="AE614" s="430">
        <v>20190630</v>
      </c>
      <c r="AG614" s="430" t="s">
        <v>1896</v>
      </c>
      <c r="AH614" s="430" t="s">
        <v>1896</v>
      </c>
      <c r="AI614" s="430" t="s">
        <v>1896</v>
      </c>
      <c r="AJ614" s="439">
        <v>9654</v>
      </c>
      <c r="AL614" s="433"/>
      <c r="AU614" s="430" t="s">
        <v>1896</v>
      </c>
      <c r="AV614" s="430" t="s">
        <v>1897</v>
      </c>
      <c r="BG614" s="435"/>
    </row>
    <row r="615" spans="1:59" ht="15" customHeight="1" x14ac:dyDescent="0.3">
      <c r="A615" s="430" t="s">
        <v>1883</v>
      </c>
      <c r="B615" s="430">
        <v>2019</v>
      </c>
      <c r="C615" s="16" t="s">
        <v>1032</v>
      </c>
      <c r="D615" s="430" t="s">
        <v>1884</v>
      </c>
      <c r="E615" s="430" t="s">
        <v>1885</v>
      </c>
      <c r="F615" s="430"/>
      <c r="H615" s="432" t="s">
        <v>1886</v>
      </c>
      <c r="I615" s="432" t="s">
        <v>1887</v>
      </c>
      <c r="J615" s="432" t="s">
        <v>1888</v>
      </c>
      <c r="K615" s="430" t="s">
        <v>1889</v>
      </c>
      <c r="L615" s="430" t="s">
        <v>1889</v>
      </c>
      <c r="M615" s="430">
        <v>3110</v>
      </c>
      <c r="N615" s="430" t="s">
        <v>1890</v>
      </c>
      <c r="O615" s="430" t="s">
        <v>1891</v>
      </c>
      <c r="P615" s="430" t="s">
        <v>1892</v>
      </c>
      <c r="Q615" s="432" t="s">
        <v>1893</v>
      </c>
      <c r="R615" s="432" t="s">
        <v>1894</v>
      </c>
      <c r="T615" s="430" t="s">
        <v>1895</v>
      </c>
      <c r="V615" s="430" t="s">
        <v>1895</v>
      </c>
      <c r="AD615" s="430">
        <v>20180701</v>
      </c>
      <c r="AE615" s="430">
        <v>20190630</v>
      </c>
      <c r="AG615" s="430" t="s">
        <v>1896</v>
      </c>
      <c r="AH615" s="430" t="s">
        <v>1896</v>
      </c>
      <c r="AI615" s="430" t="s">
        <v>1896</v>
      </c>
      <c r="AJ615" s="439">
        <v>9654</v>
      </c>
      <c r="AL615" s="433"/>
      <c r="AU615" s="430" t="s">
        <v>1896</v>
      </c>
      <c r="AV615" s="430" t="s">
        <v>1897</v>
      </c>
      <c r="BG615" s="435"/>
    </row>
    <row r="616" spans="1:59" ht="15" customHeight="1" x14ac:dyDescent="0.3">
      <c r="A616" s="430" t="s">
        <v>1883</v>
      </c>
      <c r="B616" s="430">
        <v>2019</v>
      </c>
      <c r="C616" s="16" t="s">
        <v>1034</v>
      </c>
      <c r="D616" s="430" t="s">
        <v>1884</v>
      </c>
      <c r="E616" s="430" t="s">
        <v>1885</v>
      </c>
      <c r="F616" s="430"/>
      <c r="H616" s="432" t="s">
        <v>1886</v>
      </c>
      <c r="I616" s="432" t="s">
        <v>1887</v>
      </c>
      <c r="J616" s="432" t="s">
        <v>1888</v>
      </c>
      <c r="K616" s="430" t="s">
        <v>1889</v>
      </c>
      <c r="L616" s="430" t="s">
        <v>1889</v>
      </c>
      <c r="M616" s="430">
        <v>3110</v>
      </c>
      <c r="N616" s="430" t="s">
        <v>1890</v>
      </c>
      <c r="O616" s="430" t="s">
        <v>1891</v>
      </c>
      <c r="P616" s="430" t="s">
        <v>1892</v>
      </c>
      <c r="Q616" s="432" t="s">
        <v>1893</v>
      </c>
      <c r="R616" s="432" t="s">
        <v>1894</v>
      </c>
      <c r="T616" s="430" t="s">
        <v>1895</v>
      </c>
      <c r="V616" s="430" t="s">
        <v>1895</v>
      </c>
      <c r="AD616" s="430">
        <v>20180701</v>
      </c>
      <c r="AE616" s="430">
        <v>20190630</v>
      </c>
      <c r="AG616" s="430" t="s">
        <v>1896</v>
      </c>
      <c r="AH616" s="430" t="s">
        <v>1896</v>
      </c>
      <c r="AI616" s="430" t="s">
        <v>1896</v>
      </c>
      <c r="AJ616" s="439">
        <v>9654</v>
      </c>
      <c r="AL616" s="433"/>
      <c r="AU616" s="430" t="s">
        <v>1896</v>
      </c>
      <c r="AV616" s="430" t="s">
        <v>1897</v>
      </c>
      <c r="BG616" s="435"/>
    </row>
    <row r="617" spans="1:59" ht="15" customHeight="1" x14ac:dyDescent="0.3">
      <c r="A617" s="430" t="s">
        <v>1883</v>
      </c>
      <c r="B617" s="430">
        <v>2019</v>
      </c>
      <c r="C617" s="16" t="s">
        <v>1036</v>
      </c>
      <c r="D617" s="430" t="s">
        <v>1884</v>
      </c>
      <c r="E617" s="430" t="s">
        <v>1885</v>
      </c>
      <c r="F617" s="430"/>
      <c r="H617" s="432" t="s">
        <v>1886</v>
      </c>
      <c r="I617" s="432" t="s">
        <v>1887</v>
      </c>
      <c r="J617" s="432" t="s">
        <v>1888</v>
      </c>
      <c r="K617" s="430" t="s">
        <v>1889</v>
      </c>
      <c r="L617" s="430" t="s">
        <v>1889</v>
      </c>
      <c r="M617" s="430">
        <v>3110</v>
      </c>
      <c r="N617" s="430" t="s">
        <v>1890</v>
      </c>
      <c r="O617" s="430" t="s">
        <v>1891</v>
      </c>
      <c r="P617" s="430" t="s">
        <v>1892</v>
      </c>
      <c r="Q617" s="432" t="s">
        <v>1893</v>
      </c>
      <c r="R617" s="432" t="s">
        <v>1894</v>
      </c>
      <c r="T617" s="430" t="s">
        <v>1895</v>
      </c>
      <c r="V617" s="430" t="s">
        <v>1895</v>
      </c>
      <c r="AD617" s="430">
        <v>20180701</v>
      </c>
      <c r="AE617" s="430">
        <v>20190630</v>
      </c>
      <c r="AG617" s="430" t="s">
        <v>1896</v>
      </c>
      <c r="AH617" s="430" t="s">
        <v>1896</v>
      </c>
      <c r="AI617" s="430" t="s">
        <v>1896</v>
      </c>
      <c r="AJ617" s="439">
        <v>9654</v>
      </c>
      <c r="AL617" s="433"/>
      <c r="AU617" s="430" t="s">
        <v>1896</v>
      </c>
      <c r="AV617" s="430" t="s">
        <v>1897</v>
      </c>
      <c r="BG617" s="435"/>
    </row>
    <row r="618" spans="1:59" ht="15" customHeight="1" x14ac:dyDescent="0.3">
      <c r="A618" s="430" t="s">
        <v>1883</v>
      </c>
      <c r="B618" s="430">
        <v>2019</v>
      </c>
      <c r="C618" s="16" t="s">
        <v>1038</v>
      </c>
      <c r="D618" s="430" t="s">
        <v>1884</v>
      </c>
      <c r="E618" s="430" t="s">
        <v>1885</v>
      </c>
      <c r="F618" s="430"/>
      <c r="H618" s="432" t="s">
        <v>1886</v>
      </c>
      <c r="I618" s="432" t="s">
        <v>1887</v>
      </c>
      <c r="J618" s="432" t="s">
        <v>1888</v>
      </c>
      <c r="K618" s="430" t="s">
        <v>1889</v>
      </c>
      <c r="L618" s="430" t="s">
        <v>1889</v>
      </c>
      <c r="M618" s="430">
        <v>3110</v>
      </c>
      <c r="N618" s="430" t="s">
        <v>1890</v>
      </c>
      <c r="O618" s="430" t="s">
        <v>1891</v>
      </c>
      <c r="P618" s="430" t="s">
        <v>1892</v>
      </c>
      <c r="Q618" s="432" t="s">
        <v>1893</v>
      </c>
      <c r="R618" s="432" t="s">
        <v>1894</v>
      </c>
      <c r="T618" s="430" t="s">
        <v>1895</v>
      </c>
      <c r="V618" s="430" t="s">
        <v>1895</v>
      </c>
      <c r="AD618" s="430">
        <v>20180701</v>
      </c>
      <c r="AE618" s="430">
        <v>20190630</v>
      </c>
      <c r="AG618" s="430" t="s">
        <v>1896</v>
      </c>
      <c r="AH618" s="430" t="s">
        <v>1896</v>
      </c>
      <c r="AI618" s="430" t="s">
        <v>1896</v>
      </c>
      <c r="AJ618" s="439">
        <v>9654</v>
      </c>
      <c r="AL618" s="433"/>
      <c r="AU618" s="430" t="s">
        <v>1896</v>
      </c>
      <c r="AV618" s="430" t="s">
        <v>1897</v>
      </c>
      <c r="BG618" s="435"/>
    </row>
    <row r="619" spans="1:59" ht="15" customHeight="1" x14ac:dyDescent="0.3">
      <c r="A619" s="430" t="s">
        <v>1883</v>
      </c>
      <c r="B619" s="430">
        <v>2019</v>
      </c>
      <c r="C619" s="16" t="s">
        <v>1040</v>
      </c>
      <c r="D619" s="430" t="s">
        <v>1884</v>
      </c>
      <c r="E619" s="430" t="s">
        <v>1885</v>
      </c>
      <c r="F619" s="430"/>
      <c r="H619" s="432" t="s">
        <v>1886</v>
      </c>
      <c r="I619" s="432" t="s">
        <v>1887</v>
      </c>
      <c r="J619" s="432" t="s">
        <v>1888</v>
      </c>
      <c r="K619" s="430" t="s">
        <v>1889</v>
      </c>
      <c r="L619" s="430" t="s">
        <v>1889</v>
      </c>
      <c r="M619" s="430">
        <v>3110</v>
      </c>
      <c r="N619" s="430" t="s">
        <v>1890</v>
      </c>
      <c r="O619" s="430" t="s">
        <v>1891</v>
      </c>
      <c r="P619" s="430" t="s">
        <v>1892</v>
      </c>
      <c r="Q619" s="432" t="s">
        <v>1893</v>
      </c>
      <c r="R619" s="432" t="s">
        <v>1894</v>
      </c>
      <c r="T619" s="430" t="s">
        <v>1895</v>
      </c>
      <c r="V619" s="430" t="s">
        <v>1895</v>
      </c>
      <c r="AD619" s="430">
        <v>20180701</v>
      </c>
      <c r="AE619" s="430">
        <v>20190630</v>
      </c>
      <c r="AG619" s="430" t="s">
        <v>1896</v>
      </c>
      <c r="AH619" s="430" t="s">
        <v>1896</v>
      </c>
      <c r="AI619" s="430" t="s">
        <v>1896</v>
      </c>
      <c r="AJ619" s="439">
        <v>9654</v>
      </c>
      <c r="AL619" s="433"/>
      <c r="AU619" s="430" t="s">
        <v>1896</v>
      </c>
      <c r="AV619" s="430" t="s">
        <v>1897</v>
      </c>
      <c r="BG619" s="435"/>
    </row>
    <row r="620" spans="1:59" ht="15" customHeight="1" x14ac:dyDescent="0.3">
      <c r="A620" s="430" t="s">
        <v>1883</v>
      </c>
      <c r="B620" s="430">
        <v>2019</v>
      </c>
      <c r="C620" s="16" t="s">
        <v>1042</v>
      </c>
      <c r="D620" s="430" t="s">
        <v>1884</v>
      </c>
      <c r="E620" s="430" t="s">
        <v>1885</v>
      </c>
      <c r="F620" s="430"/>
      <c r="H620" s="432" t="s">
        <v>1886</v>
      </c>
      <c r="I620" s="432" t="s">
        <v>1887</v>
      </c>
      <c r="J620" s="432" t="s">
        <v>1888</v>
      </c>
      <c r="K620" s="430" t="s">
        <v>1889</v>
      </c>
      <c r="L620" s="430" t="s">
        <v>1889</v>
      </c>
      <c r="M620" s="430">
        <v>3110</v>
      </c>
      <c r="N620" s="430" t="s">
        <v>1890</v>
      </c>
      <c r="O620" s="430" t="s">
        <v>1891</v>
      </c>
      <c r="P620" s="430" t="s">
        <v>1892</v>
      </c>
      <c r="Q620" s="432" t="s">
        <v>1893</v>
      </c>
      <c r="R620" s="432" t="s">
        <v>1894</v>
      </c>
      <c r="T620" s="430" t="s">
        <v>1895</v>
      </c>
      <c r="V620" s="430" t="s">
        <v>1895</v>
      </c>
      <c r="AD620" s="430">
        <v>20180701</v>
      </c>
      <c r="AE620" s="430">
        <v>20190630</v>
      </c>
      <c r="AG620" s="430" t="s">
        <v>1896</v>
      </c>
      <c r="AH620" s="430" t="s">
        <v>1896</v>
      </c>
      <c r="AI620" s="430" t="s">
        <v>1896</v>
      </c>
      <c r="AJ620" s="439">
        <v>9654</v>
      </c>
      <c r="AL620" s="433"/>
      <c r="AU620" s="430" t="s">
        <v>1896</v>
      </c>
      <c r="AV620" s="430" t="s">
        <v>1897</v>
      </c>
      <c r="BG620" s="435"/>
    </row>
    <row r="621" spans="1:59" ht="15" customHeight="1" x14ac:dyDescent="0.3">
      <c r="A621" s="430" t="s">
        <v>1883</v>
      </c>
      <c r="B621" s="430">
        <v>2019</v>
      </c>
      <c r="C621" s="16" t="s">
        <v>1044</v>
      </c>
      <c r="D621" s="430" t="s">
        <v>1884</v>
      </c>
      <c r="E621" s="430" t="s">
        <v>1885</v>
      </c>
      <c r="F621" s="430"/>
      <c r="H621" s="432" t="s">
        <v>1886</v>
      </c>
      <c r="I621" s="432" t="s">
        <v>1887</v>
      </c>
      <c r="J621" s="432" t="s">
        <v>1888</v>
      </c>
      <c r="K621" s="430" t="s">
        <v>1889</v>
      </c>
      <c r="L621" s="430" t="s">
        <v>1889</v>
      </c>
      <c r="M621" s="430">
        <v>3110</v>
      </c>
      <c r="N621" s="430" t="s">
        <v>1890</v>
      </c>
      <c r="O621" s="430" t="s">
        <v>1891</v>
      </c>
      <c r="P621" s="430" t="s">
        <v>1892</v>
      </c>
      <c r="Q621" s="432" t="s">
        <v>1893</v>
      </c>
      <c r="R621" s="432" t="s">
        <v>1894</v>
      </c>
      <c r="T621" s="430" t="s">
        <v>1895</v>
      </c>
      <c r="V621" s="430" t="s">
        <v>1895</v>
      </c>
      <c r="AD621" s="430">
        <v>20180701</v>
      </c>
      <c r="AE621" s="430">
        <v>20190630</v>
      </c>
      <c r="AG621" s="430" t="s">
        <v>1896</v>
      </c>
      <c r="AH621" s="430" t="s">
        <v>1896</v>
      </c>
      <c r="AI621" s="430" t="s">
        <v>1896</v>
      </c>
      <c r="AJ621" s="439">
        <v>9654</v>
      </c>
      <c r="AL621" s="433"/>
      <c r="AU621" s="430" t="s">
        <v>1896</v>
      </c>
      <c r="AV621" s="430" t="s">
        <v>1897</v>
      </c>
      <c r="BG621" s="435"/>
    </row>
    <row r="622" spans="1:59" ht="15" customHeight="1" x14ac:dyDescent="0.3">
      <c r="A622" s="430" t="s">
        <v>1883</v>
      </c>
      <c r="B622" s="430">
        <v>2019</v>
      </c>
      <c r="C622" s="16" t="s">
        <v>1046</v>
      </c>
      <c r="D622" s="430" t="s">
        <v>1884</v>
      </c>
      <c r="E622" s="430" t="s">
        <v>1885</v>
      </c>
      <c r="F622" s="430"/>
      <c r="H622" s="432" t="s">
        <v>1886</v>
      </c>
      <c r="I622" s="432" t="s">
        <v>1887</v>
      </c>
      <c r="J622" s="432" t="s">
        <v>1888</v>
      </c>
      <c r="K622" s="430" t="s">
        <v>1889</v>
      </c>
      <c r="L622" s="430" t="s">
        <v>1889</v>
      </c>
      <c r="M622" s="430">
        <v>3110</v>
      </c>
      <c r="N622" s="430" t="s">
        <v>1890</v>
      </c>
      <c r="O622" s="430" t="s">
        <v>1891</v>
      </c>
      <c r="P622" s="430" t="s">
        <v>1892</v>
      </c>
      <c r="Q622" s="432" t="s">
        <v>1893</v>
      </c>
      <c r="R622" s="432" t="s">
        <v>1894</v>
      </c>
      <c r="T622" s="430" t="s">
        <v>1895</v>
      </c>
      <c r="V622" s="430" t="s">
        <v>1895</v>
      </c>
      <c r="AD622" s="430">
        <v>20180701</v>
      </c>
      <c r="AE622" s="430">
        <v>20190630</v>
      </c>
      <c r="AG622" s="430" t="s">
        <v>1896</v>
      </c>
      <c r="AH622" s="430" t="s">
        <v>1896</v>
      </c>
      <c r="AI622" s="430" t="s">
        <v>1896</v>
      </c>
      <c r="AJ622" s="439">
        <v>9654</v>
      </c>
      <c r="AL622" s="433"/>
      <c r="AU622" s="430" t="s">
        <v>1896</v>
      </c>
      <c r="AV622" s="430" t="s">
        <v>1897</v>
      </c>
      <c r="BG622" s="435"/>
    </row>
    <row r="623" spans="1:59" ht="15" customHeight="1" x14ac:dyDescent="0.3">
      <c r="A623" s="430" t="s">
        <v>1883</v>
      </c>
      <c r="B623" s="430">
        <v>2019</v>
      </c>
      <c r="C623" s="16" t="s">
        <v>1048</v>
      </c>
      <c r="D623" s="430" t="s">
        <v>1884</v>
      </c>
      <c r="E623" s="430" t="s">
        <v>1885</v>
      </c>
      <c r="F623" s="430"/>
      <c r="H623" s="432" t="s">
        <v>1886</v>
      </c>
      <c r="I623" s="432" t="s">
        <v>1887</v>
      </c>
      <c r="J623" s="432" t="s">
        <v>1888</v>
      </c>
      <c r="K623" s="430" t="s">
        <v>1889</v>
      </c>
      <c r="L623" s="430" t="s">
        <v>1889</v>
      </c>
      <c r="M623" s="430">
        <v>3110</v>
      </c>
      <c r="N623" s="430" t="s">
        <v>1890</v>
      </c>
      <c r="O623" s="430" t="s">
        <v>1891</v>
      </c>
      <c r="P623" s="430" t="s">
        <v>1892</v>
      </c>
      <c r="Q623" s="432" t="s">
        <v>1893</v>
      </c>
      <c r="R623" s="432" t="s">
        <v>1894</v>
      </c>
      <c r="T623" s="430" t="s">
        <v>1895</v>
      </c>
      <c r="V623" s="430" t="s">
        <v>1895</v>
      </c>
      <c r="AD623" s="430">
        <v>20180701</v>
      </c>
      <c r="AE623" s="430">
        <v>20190630</v>
      </c>
      <c r="AG623" s="430" t="s">
        <v>1896</v>
      </c>
      <c r="AH623" s="430" t="s">
        <v>1896</v>
      </c>
      <c r="AI623" s="430" t="s">
        <v>1896</v>
      </c>
      <c r="AJ623" s="439">
        <v>9654</v>
      </c>
      <c r="AL623" s="433"/>
      <c r="AU623" s="430" t="s">
        <v>1896</v>
      </c>
      <c r="AV623" s="430" t="s">
        <v>1897</v>
      </c>
      <c r="BG623" s="435"/>
    </row>
    <row r="624" spans="1:59" ht="15" customHeight="1" x14ac:dyDescent="0.3">
      <c r="A624" s="430" t="s">
        <v>1883</v>
      </c>
      <c r="B624" s="430">
        <v>2019</v>
      </c>
      <c r="C624" s="16" t="s">
        <v>819</v>
      </c>
      <c r="D624" s="430" t="s">
        <v>1884</v>
      </c>
      <c r="E624" s="430" t="s">
        <v>1885</v>
      </c>
      <c r="F624" s="430"/>
      <c r="H624" s="432" t="s">
        <v>1886</v>
      </c>
      <c r="I624" s="432" t="s">
        <v>1887</v>
      </c>
      <c r="J624" s="432" t="s">
        <v>1888</v>
      </c>
      <c r="K624" s="430" t="s">
        <v>1889</v>
      </c>
      <c r="L624" s="430" t="s">
        <v>1889</v>
      </c>
      <c r="M624" s="430">
        <v>3110</v>
      </c>
      <c r="N624" s="430" t="s">
        <v>1890</v>
      </c>
      <c r="O624" s="430" t="s">
        <v>1891</v>
      </c>
      <c r="P624" s="430" t="s">
        <v>1892</v>
      </c>
      <c r="Q624" s="432" t="s">
        <v>1893</v>
      </c>
      <c r="R624" s="432" t="s">
        <v>1894</v>
      </c>
      <c r="T624" s="430" t="s">
        <v>1895</v>
      </c>
      <c r="V624" s="430" t="s">
        <v>1895</v>
      </c>
      <c r="AD624" s="430">
        <v>20180701</v>
      </c>
      <c r="AE624" s="430">
        <v>20190630</v>
      </c>
      <c r="AG624" s="430" t="s">
        <v>1896</v>
      </c>
      <c r="AH624" s="430" t="s">
        <v>1896</v>
      </c>
      <c r="AI624" s="430" t="s">
        <v>1896</v>
      </c>
      <c r="AJ624" s="439">
        <v>6138</v>
      </c>
      <c r="AL624" s="433"/>
      <c r="AU624" s="430" t="s">
        <v>1896</v>
      </c>
      <c r="AV624" s="430" t="s">
        <v>1897</v>
      </c>
      <c r="BG624" s="435"/>
    </row>
    <row r="625" spans="1:59" ht="15" customHeight="1" x14ac:dyDescent="0.3">
      <c r="A625" s="430" t="s">
        <v>1883</v>
      </c>
      <c r="B625" s="430">
        <v>2019</v>
      </c>
      <c r="C625" s="16" t="s">
        <v>1051</v>
      </c>
      <c r="D625" s="430" t="s">
        <v>1884</v>
      </c>
      <c r="E625" s="430" t="s">
        <v>1885</v>
      </c>
      <c r="F625" s="430"/>
      <c r="H625" s="432" t="s">
        <v>1886</v>
      </c>
      <c r="I625" s="432" t="s">
        <v>1887</v>
      </c>
      <c r="J625" s="432" t="s">
        <v>1888</v>
      </c>
      <c r="K625" s="430" t="s">
        <v>1889</v>
      </c>
      <c r="L625" s="430" t="s">
        <v>1889</v>
      </c>
      <c r="M625" s="430">
        <v>3110</v>
      </c>
      <c r="N625" s="430" t="s">
        <v>1890</v>
      </c>
      <c r="O625" s="430" t="s">
        <v>1891</v>
      </c>
      <c r="P625" s="430" t="s">
        <v>1892</v>
      </c>
      <c r="Q625" s="432" t="s">
        <v>1893</v>
      </c>
      <c r="R625" s="432" t="s">
        <v>1894</v>
      </c>
      <c r="T625" s="430" t="s">
        <v>1895</v>
      </c>
      <c r="V625" s="430" t="s">
        <v>1895</v>
      </c>
      <c r="AD625" s="430">
        <v>20180701</v>
      </c>
      <c r="AE625" s="430">
        <v>20190630</v>
      </c>
      <c r="AG625" s="430" t="s">
        <v>1896</v>
      </c>
      <c r="AH625" s="430" t="s">
        <v>1896</v>
      </c>
      <c r="AI625" s="430" t="s">
        <v>1896</v>
      </c>
      <c r="AJ625" s="439">
        <v>9654</v>
      </c>
      <c r="AL625" s="433"/>
      <c r="AU625" s="430" t="s">
        <v>1896</v>
      </c>
      <c r="AV625" s="430" t="s">
        <v>1897</v>
      </c>
      <c r="BG625" s="435"/>
    </row>
    <row r="626" spans="1:59" ht="15" customHeight="1" x14ac:dyDescent="0.3">
      <c r="A626" s="430" t="s">
        <v>1883</v>
      </c>
      <c r="B626" s="430">
        <v>2019</v>
      </c>
      <c r="C626" s="16" t="s">
        <v>1053</v>
      </c>
      <c r="D626" s="430" t="s">
        <v>1884</v>
      </c>
      <c r="E626" s="430" t="s">
        <v>1885</v>
      </c>
      <c r="F626" s="430"/>
      <c r="H626" s="432" t="s">
        <v>1886</v>
      </c>
      <c r="I626" s="432" t="s">
        <v>1887</v>
      </c>
      <c r="J626" s="432" t="s">
        <v>1888</v>
      </c>
      <c r="K626" s="430" t="s">
        <v>1889</v>
      </c>
      <c r="L626" s="430" t="s">
        <v>1889</v>
      </c>
      <c r="M626" s="430">
        <v>3110</v>
      </c>
      <c r="N626" s="430" t="s">
        <v>1890</v>
      </c>
      <c r="O626" s="430" t="s">
        <v>1891</v>
      </c>
      <c r="P626" s="430" t="s">
        <v>1892</v>
      </c>
      <c r="Q626" s="432" t="s">
        <v>1893</v>
      </c>
      <c r="R626" s="432" t="s">
        <v>1894</v>
      </c>
      <c r="T626" s="430" t="s">
        <v>1895</v>
      </c>
      <c r="V626" s="430" t="s">
        <v>1895</v>
      </c>
      <c r="AD626" s="430">
        <v>20180701</v>
      </c>
      <c r="AE626" s="430">
        <v>20190630</v>
      </c>
      <c r="AG626" s="430" t="s">
        <v>1896</v>
      </c>
      <c r="AH626" s="430" t="s">
        <v>1896</v>
      </c>
      <c r="AI626" s="430" t="s">
        <v>1896</v>
      </c>
      <c r="AJ626" s="439">
        <v>9654</v>
      </c>
      <c r="AL626" s="433"/>
      <c r="AU626" s="430" t="s">
        <v>1896</v>
      </c>
      <c r="AV626" s="430" t="s">
        <v>1897</v>
      </c>
      <c r="BG626" s="435"/>
    </row>
    <row r="627" spans="1:59" ht="15" customHeight="1" x14ac:dyDescent="0.3">
      <c r="A627" s="430" t="s">
        <v>1883</v>
      </c>
      <c r="B627" s="430">
        <v>2019</v>
      </c>
      <c r="C627" s="16" t="s">
        <v>1055</v>
      </c>
      <c r="D627" s="430" t="s">
        <v>1884</v>
      </c>
      <c r="E627" s="430" t="s">
        <v>1885</v>
      </c>
      <c r="F627" s="430"/>
      <c r="H627" s="432" t="s">
        <v>1886</v>
      </c>
      <c r="I627" s="432" t="s">
        <v>1887</v>
      </c>
      <c r="J627" s="432" t="s">
        <v>1888</v>
      </c>
      <c r="K627" s="430" t="s">
        <v>1889</v>
      </c>
      <c r="L627" s="430" t="s">
        <v>1889</v>
      </c>
      <c r="M627" s="430">
        <v>3110</v>
      </c>
      <c r="N627" s="430" t="s">
        <v>1890</v>
      </c>
      <c r="O627" s="430" t="s">
        <v>1891</v>
      </c>
      <c r="P627" s="430" t="s">
        <v>1892</v>
      </c>
      <c r="Q627" s="432" t="s">
        <v>1893</v>
      </c>
      <c r="R627" s="432" t="s">
        <v>1894</v>
      </c>
      <c r="T627" s="430" t="s">
        <v>1895</v>
      </c>
      <c r="V627" s="430" t="s">
        <v>1895</v>
      </c>
      <c r="AD627" s="430">
        <v>20180701</v>
      </c>
      <c r="AE627" s="430">
        <v>20190630</v>
      </c>
      <c r="AG627" s="430" t="s">
        <v>1896</v>
      </c>
      <c r="AH627" s="430" t="s">
        <v>1896</v>
      </c>
      <c r="AI627" s="430" t="s">
        <v>1896</v>
      </c>
      <c r="AJ627" s="439">
        <v>9654</v>
      </c>
      <c r="AL627" s="433"/>
      <c r="AU627" s="430" t="s">
        <v>1896</v>
      </c>
      <c r="AV627" s="430" t="s">
        <v>1897</v>
      </c>
      <c r="BG627" s="435"/>
    </row>
    <row r="628" spans="1:59" ht="15" customHeight="1" x14ac:dyDescent="0.3">
      <c r="A628" s="430" t="s">
        <v>1883</v>
      </c>
      <c r="B628" s="430">
        <v>2019</v>
      </c>
      <c r="C628" s="16" t="s">
        <v>495</v>
      </c>
      <c r="D628" s="430" t="s">
        <v>1884</v>
      </c>
      <c r="E628" s="430" t="s">
        <v>1885</v>
      </c>
      <c r="F628" s="430"/>
      <c r="H628" s="432" t="s">
        <v>1886</v>
      </c>
      <c r="I628" s="432" t="s">
        <v>1887</v>
      </c>
      <c r="J628" s="432" t="s">
        <v>1888</v>
      </c>
      <c r="K628" s="430" t="s">
        <v>1889</v>
      </c>
      <c r="L628" s="430" t="s">
        <v>1889</v>
      </c>
      <c r="M628" s="430">
        <v>3110</v>
      </c>
      <c r="N628" s="430" t="s">
        <v>1890</v>
      </c>
      <c r="O628" s="430" t="s">
        <v>1891</v>
      </c>
      <c r="P628" s="430" t="s">
        <v>1892</v>
      </c>
      <c r="Q628" s="432" t="s">
        <v>1893</v>
      </c>
      <c r="R628" s="432" t="s">
        <v>1894</v>
      </c>
      <c r="T628" s="430" t="s">
        <v>1895</v>
      </c>
      <c r="V628" s="430" t="s">
        <v>1895</v>
      </c>
      <c r="AD628" s="430">
        <v>20180701</v>
      </c>
      <c r="AE628" s="430">
        <v>20190630</v>
      </c>
      <c r="AG628" s="430" t="s">
        <v>1896</v>
      </c>
      <c r="AH628" s="430" t="s">
        <v>1896</v>
      </c>
      <c r="AI628" s="430" t="s">
        <v>1896</v>
      </c>
      <c r="AJ628" s="439">
        <v>4692</v>
      </c>
      <c r="AL628" s="433"/>
      <c r="AU628" s="430" t="s">
        <v>1896</v>
      </c>
      <c r="AV628" s="430" t="s">
        <v>1897</v>
      </c>
      <c r="BG628" s="435"/>
    </row>
    <row r="629" spans="1:59" ht="15" customHeight="1" x14ac:dyDescent="0.3">
      <c r="A629" s="430" t="s">
        <v>1883</v>
      </c>
      <c r="B629" s="430">
        <v>2019</v>
      </c>
      <c r="C629" s="16" t="s">
        <v>1059</v>
      </c>
      <c r="D629" s="430" t="s">
        <v>1884</v>
      </c>
      <c r="E629" s="430" t="s">
        <v>1885</v>
      </c>
      <c r="F629" s="430"/>
      <c r="H629" s="432" t="s">
        <v>1886</v>
      </c>
      <c r="I629" s="432" t="s">
        <v>1887</v>
      </c>
      <c r="J629" s="432" t="s">
        <v>1888</v>
      </c>
      <c r="K629" s="430" t="s">
        <v>1889</v>
      </c>
      <c r="L629" s="430" t="s">
        <v>1889</v>
      </c>
      <c r="M629" s="430">
        <v>3110</v>
      </c>
      <c r="N629" s="430" t="s">
        <v>1890</v>
      </c>
      <c r="O629" s="430" t="s">
        <v>1891</v>
      </c>
      <c r="P629" s="430" t="s">
        <v>1892</v>
      </c>
      <c r="Q629" s="432" t="s">
        <v>1893</v>
      </c>
      <c r="R629" s="432" t="s">
        <v>1894</v>
      </c>
      <c r="T629" s="430" t="s">
        <v>1895</v>
      </c>
      <c r="V629" s="430" t="s">
        <v>1895</v>
      </c>
      <c r="AD629" s="430">
        <v>20180701</v>
      </c>
      <c r="AE629" s="430">
        <v>20190630</v>
      </c>
      <c r="AG629" s="430" t="s">
        <v>1896</v>
      </c>
      <c r="AH629" s="430" t="s">
        <v>1896</v>
      </c>
      <c r="AI629" s="430" t="s">
        <v>1896</v>
      </c>
      <c r="AJ629" s="439">
        <v>9654</v>
      </c>
      <c r="AL629" s="433"/>
      <c r="AU629" s="430" t="s">
        <v>1896</v>
      </c>
      <c r="AV629" s="430" t="s">
        <v>1897</v>
      </c>
      <c r="BG629" s="435"/>
    </row>
    <row r="630" spans="1:59" ht="15" customHeight="1" x14ac:dyDescent="0.3">
      <c r="A630" s="430" t="s">
        <v>1883</v>
      </c>
      <c r="B630" s="430">
        <v>2019</v>
      </c>
      <c r="C630" s="16" t="s">
        <v>1060</v>
      </c>
      <c r="D630" s="430" t="s">
        <v>1884</v>
      </c>
      <c r="E630" s="430" t="s">
        <v>1885</v>
      </c>
      <c r="F630" s="430"/>
      <c r="H630" s="432" t="s">
        <v>1886</v>
      </c>
      <c r="I630" s="432" t="s">
        <v>1887</v>
      </c>
      <c r="J630" s="432" t="s">
        <v>1888</v>
      </c>
      <c r="K630" s="430" t="s">
        <v>1889</v>
      </c>
      <c r="L630" s="430" t="s">
        <v>1889</v>
      </c>
      <c r="M630" s="430">
        <v>3110</v>
      </c>
      <c r="N630" s="430" t="s">
        <v>1890</v>
      </c>
      <c r="O630" s="430" t="s">
        <v>1891</v>
      </c>
      <c r="P630" s="430" t="s">
        <v>1892</v>
      </c>
      <c r="Q630" s="432" t="s">
        <v>1893</v>
      </c>
      <c r="R630" s="432" t="s">
        <v>1894</v>
      </c>
      <c r="T630" s="430" t="s">
        <v>1895</v>
      </c>
      <c r="V630" s="430" t="s">
        <v>1895</v>
      </c>
      <c r="AD630" s="430">
        <v>20180701</v>
      </c>
      <c r="AE630" s="430">
        <v>20190630</v>
      </c>
      <c r="AG630" s="430" t="s">
        <v>1896</v>
      </c>
      <c r="AH630" s="430" t="s">
        <v>1896</v>
      </c>
      <c r="AI630" s="430" t="s">
        <v>1896</v>
      </c>
      <c r="AJ630" s="439">
        <v>9654</v>
      </c>
      <c r="AL630" s="433"/>
      <c r="AU630" s="430" t="s">
        <v>1896</v>
      </c>
      <c r="AV630" s="430" t="s">
        <v>1897</v>
      </c>
      <c r="BG630" s="435"/>
    </row>
    <row r="631" spans="1:59" ht="15" customHeight="1" x14ac:dyDescent="0.3">
      <c r="A631" s="430" t="s">
        <v>1883</v>
      </c>
      <c r="B631" s="430">
        <v>2019</v>
      </c>
      <c r="C631" s="16" t="s">
        <v>1062</v>
      </c>
      <c r="D631" s="430" t="s">
        <v>1884</v>
      </c>
      <c r="E631" s="430" t="s">
        <v>1885</v>
      </c>
      <c r="F631" s="430"/>
      <c r="H631" s="432" t="s">
        <v>1886</v>
      </c>
      <c r="I631" s="432" t="s">
        <v>1887</v>
      </c>
      <c r="J631" s="432" t="s">
        <v>1888</v>
      </c>
      <c r="K631" s="430" t="s">
        <v>1889</v>
      </c>
      <c r="L631" s="430" t="s">
        <v>1889</v>
      </c>
      <c r="M631" s="430">
        <v>3110</v>
      </c>
      <c r="N631" s="430" t="s">
        <v>1890</v>
      </c>
      <c r="O631" s="430" t="s">
        <v>1891</v>
      </c>
      <c r="P631" s="430" t="s">
        <v>1892</v>
      </c>
      <c r="Q631" s="432" t="s">
        <v>1893</v>
      </c>
      <c r="R631" s="432" t="s">
        <v>1894</v>
      </c>
      <c r="T631" s="430" t="s">
        <v>1895</v>
      </c>
      <c r="V631" s="430" t="s">
        <v>1895</v>
      </c>
      <c r="AD631" s="430">
        <v>20180701</v>
      </c>
      <c r="AE631" s="430">
        <v>20190630</v>
      </c>
      <c r="AG631" s="430" t="s">
        <v>1896</v>
      </c>
      <c r="AH631" s="430" t="s">
        <v>1896</v>
      </c>
      <c r="AI631" s="430" t="s">
        <v>1896</v>
      </c>
      <c r="AJ631" s="439">
        <v>9654</v>
      </c>
      <c r="AL631" s="433"/>
      <c r="AU631" s="430" t="s">
        <v>1896</v>
      </c>
      <c r="AV631" s="430" t="s">
        <v>1897</v>
      </c>
      <c r="BG631" s="435"/>
    </row>
    <row r="632" spans="1:59" ht="15" customHeight="1" x14ac:dyDescent="0.3">
      <c r="A632" s="430" t="s">
        <v>1883</v>
      </c>
      <c r="B632" s="430">
        <v>2019</v>
      </c>
      <c r="C632" s="16" t="s">
        <v>1064</v>
      </c>
      <c r="D632" s="430" t="s">
        <v>1884</v>
      </c>
      <c r="E632" s="430" t="s">
        <v>1885</v>
      </c>
      <c r="F632" s="430"/>
      <c r="H632" s="432" t="s">
        <v>1886</v>
      </c>
      <c r="I632" s="432" t="s">
        <v>1887</v>
      </c>
      <c r="J632" s="432" t="s">
        <v>1888</v>
      </c>
      <c r="K632" s="430" t="s">
        <v>1889</v>
      </c>
      <c r="L632" s="430" t="s">
        <v>1889</v>
      </c>
      <c r="M632" s="430">
        <v>3110</v>
      </c>
      <c r="N632" s="430" t="s">
        <v>1890</v>
      </c>
      <c r="O632" s="430" t="s">
        <v>1891</v>
      </c>
      <c r="P632" s="430" t="s">
        <v>1892</v>
      </c>
      <c r="Q632" s="432" t="s">
        <v>1893</v>
      </c>
      <c r="R632" s="432" t="s">
        <v>1894</v>
      </c>
      <c r="T632" s="430" t="s">
        <v>1895</v>
      </c>
      <c r="V632" s="430" t="s">
        <v>1895</v>
      </c>
      <c r="AD632" s="430">
        <v>20180701</v>
      </c>
      <c r="AE632" s="430">
        <v>20190630</v>
      </c>
      <c r="AG632" s="430" t="s">
        <v>1896</v>
      </c>
      <c r="AH632" s="430" t="s">
        <v>1896</v>
      </c>
      <c r="AI632" s="430" t="s">
        <v>1896</v>
      </c>
      <c r="AJ632" s="439">
        <v>9654</v>
      </c>
      <c r="AL632" s="433"/>
      <c r="AU632" s="430" t="s">
        <v>1896</v>
      </c>
      <c r="AV632" s="430" t="s">
        <v>1897</v>
      </c>
      <c r="BG632" s="435"/>
    </row>
    <row r="633" spans="1:59" ht="15" customHeight="1" x14ac:dyDescent="0.3">
      <c r="A633" s="430" t="s">
        <v>1883</v>
      </c>
      <c r="B633" s="430">
        <v>2019</v>
      </c>
      <c r="C633" s="16" t="s">
        <v>1066</v>
      </c>
      <c r="D633" s="430" t="s">
        <v>1884</v>
      </c>
      <c r="E633" s="430" t="s">
        <v>1885</v>
      </c>
      <c r="F633" s="430"/>
      <c r="H633" s="432" t="s">
        <v>1886</v>
      </c>
      <c r="I633" s="432" t="s">
        <v>1887</v>
      </c>
      <c r="J633" s="432" t="s">
        <v>1888</v>
      </c>
      <c r="K633" s="430" t="s">
        <v>1889</v>
      </c>
      <c r="L633" s="430" t="s">
        <v>1889</v>
      </c>
      <c r="M633" s="430">
        <v>3110</v>
      </c>
      <c r="N633" s="430" t="s">
        <v>1890</v>
      </c>
      <c r="O633" s="430" t="s">
        <v>1891</v>
      </c>
      <c r="P633" s="430" t="s">
        <v>1892</v>
      </c>
      <c r="Q633" s="432" t="s">
        <v>1893</v>
      </c>
      <c r="R633" s="432" t="s">
        <v>1894</v>
      </c>
      <c r="T633" s="430" t="s">
        <v>1895</v>
      </c>
      <c r="V633" s="430" t="s">
        <v>1895</v>
      </c>
      <c r="AD633" s="430">
        <v>20180701</v>
      </c>
      <c r="AE633" s="430">
        <v>20190630</v>
      </c>
      <c r="AG633" s="430" t="s">
        <v>1896</v>
      </c>
      <c r="AH633" s="430" t="s">
        <v>1896</v>
      </c>
      <c r="AI633" s="430" t="s">
        <v>1896</v>
      </c>
      <c r="AJ633" s="439">
        <v>9654</v>
      </c>
      <c r="AL633" s="433"/>
      <c r="AU633" s="430" t="s">
        <v>1896</v>
      </c>
      <c r="AV633" s="430" t="s">
        <v>1897</v>
      </c>
      <c r="BG633" s="435"/>
    </row>
    <row r="634" spans="1:59" ht="15" customHeight="1" x14ac:dyDescent="0.3">
      <c r="A634" s="430" t="s">
        <v>1883</v>
      </c>
      <c r="B634" s="430">
        <v>2019</v>
      </c>
      <c r="C634" s="16" t="s">
        <v>1068</v>
      </c>
      <c r="D634" s="430" t="s">
        <v>1884</v>
      </c>
      <c r="E634" s="430" t="s">
        <v>1885</v>
      </c>
      <c r="F634" s="430"/>
      <c r="H634" s="432" t="s">
        <v>1886</v>
      </c>
      <c r="I634" s="432" t="s">
        <v>1887</v>
      </c>
      <c r="J634" s="432" t="s">
        <v>1888</v>
      </c>
      <c r="K634" s="430" t="s">
        <v>1889</v>
      </c>
      <c r="L634" s="430" t="s">
        <v>1889</v>
      </c>
      <c r="M634" s="430">
        <v>3110</v>
      </c>
      <c r="N634" s="430" t="s">
        <v>1890</v>
      </c>
      <c r="O634" s="430" t="s">
        <v>1891</v>
      </c>
      <c r="P634" s="430" t="s">
        <v>1892</v>
      </c>
      <c r="Q634" s="432" t="s">
        <v>1893</v>
      </c>
      <c r="R634" s="432" t="s">
        <v>1894</v>
      </c>
      <c r="T634" s="430" t="s">
        <v>1895</v>
      </c>
      <c r="V634" s="430" t="s">
        <v>1895</v>
      </c>
      <c r="AD634" s="430">
        <v>20180701</v>
      </c>
      <c r="AE634" s="430">
        <v>20190630</v>
      </c>
      <c r="AG634" s="430" t="s">
        <v>1896</v>
      </c>
      <c r="AH634" s="430" t="s">
        <v>1896</v>
      </c>
      <c r="AI634" s="430" t="s">
        <v>1896</v>
      </c>
      <c r="AJ634" s="439">
        <v>9654</v>
      </c>
      <c r="AL634" s="433"/>
      <c r="AU634" s="430" t="s">
        <v>1896</v>
      </c>
      <c r="AV634" s="430" t="s">
        <v>1897</v>
      </c>
      <c r="BG634" s="435"/>
    </row>
    <row r="635" spans="1:59" ht="15" customHeight="1" x14ac:dyDescent="0.3">
      <c r="A635" s="430" t="s">
        <v>1883</v>
      </c>
      <c r="B635" s="430">
        <v>2019</v>
      </c>
      <c r="C635" s="16" t="s">
        <v>1070</v>
      </c>
      <c r="D635" s="430" t="s">
        <v>1884</v>
      </c>
      <c r="E635" s="430" t="s">
        <v>1885</v>
      </c>
      <c r="F635" s="430"/>
      <c r="H635" s="432" t="s">
        <v>1886</v>
      </c>
      <c r="I635" s="432" t="s">
        <v>1887</v>
      </c>
      <c r="J635" s="432" t="s">
        <v>1888</v>
      </c>
      <c r="K635" s="430" t="s">
        <v>1889</v>
      </c>
      <c r="L635" s="430" t="s">
        <v>1889</v>
      </c>
      <c r="M635" s="430">
        <v>3110</v>
      </c>
      <c r="N635" s="430" t="s">
        <v>1890</v>
      </c>
      <c r="O635" s="430" t="s">
        <v>1891</v>
      </c>
      <c r="P635" s="430" t="s">
        <v>1892</v>
      </c>
      <c r="Q635" s="432" t="s">
        <v>1893</v>
      </c>
      <c r="R635" s="432" t="s">
        <v>1894</v>
      </c>
      <c r="T635" s="430" t="s">
        <v>1895</v>
      </c>
      <c r="V635" s="430" t="s">
        <v>1895</v>
      </c>
      <c r="AD635" s="430">
        <v>20180701</v>
      </c>
      <c r="AE635" s="430">
        <v>20190630</v>
      </c>
      <c r="AG635" s="430" t="s">
        <v>1896</v>
      </c>
      <c r="AH635" s="430" t="s">
        <v>1896</v>
      </c>
      <c r="AI635" s="430" t="s">
        <v>1896</v>
      </c>
      <c r="AJ635" s="439">
        <v>9654</v>
      </c>
      <c r="AL635" s="433"/>
      <c r="AU635" s="430" t="s">
        <v>1896</v>
      </c>
      <c r="AV635" s="430" t="s">
        <v>1897</v>
      </c>
      <c r="BG635" s="435"/>
    </row>
    <row r="636" spans="1:59" ht="15" customHeight="1" x14ac:dyDescent="0.3">
      <c r="A636" s="430" t="s">
        <v>1883</v>
      </c>
      <c r="B636" s="430">
        <v>2019</v>
      </c>
      <c r="C636" s="16" t="s">
        <v>1072</v>
      </c>
      <c r="D636" s="430" t="s">
        <v>1884</v>
      </c>
      <c r="E636" s="430" t="s">
        <v>1885</v>
      </c>
      <c r="F636" s="430"/>
      <c r="H636" s="432" t="s">
        <v>1886</v>
      </c>
      <c r="I636" s="432" t="s">
        <v>1887</v>
      </c>
      <c r="J636" s="432" t="s">
        <v>1888</v>
      </c>
      <c r="K636" s="430" t="s">
        <v>1889</v>
      </c>
      <c r="L636" s="430" t="s">
        <v>1889</v>
      </c>
      <c r="M636" s="430">
        <v>3110</v>
      </c>
      <c r="N636" s="430" t="s">
        <v>1890</v>
      </c>
      <c r="O636" s="430" t="s">
        <v>1891</v>
      </c>
      <c r="P636" s="430" t="s">
        <v>1892</v>
      </c>
      <c r="Q636" s="432" t="s">
        <v>1893</v>
      </c>
      <c r="R636" s="432" t="s">
        <v>1894</v>
      </c>
      <c r="T636" s="430" t="s">
        <v>1895</v>
      </c>
      <c r="V636" s="430" t="s">
        <v>1895</v>
      </c>
      <c r="AD636" s="430">
        <v>20180701</v>
      </c>
      <c r="AE636" s="430">
        <v>20190630</v>
      </c>
      <c r="AG636" s="430" t="s">
        <v>1896</v>
      </c>
      <c r="AH636" s="430" t="s">
        <v>1896</v>
      </c>
      <c r="AI636" s="430" t="s">
        <v>1896</v>
      </c>
      <c r="AJ636" s="439">
        <v>9654</v>
      </c>
      <c r="AL636" s="433"/>
      <c r="AU636" s="430" t="s">
        <v>1896</v>
      </c>
      <c r="AV636" s="430" t="s">
        <v>1897</v>
      </c>
      <c r="BG636" s="435"/>
    </row>
    <row r="637" spans="1:59" ht="15" customHeight="1" x14ac:dyDescent="0.3">
      <c r="A637" s="430" t="s">
        <v>1883</v>
      </c>
      <c r="B637" s="430">
        <v>2019</v>
      </c>
      <c r="C637" s="16" t="s">
        <v>1074</v>
      </c>
      <c r="D637" s="430" t="s">
        <v>1884</v>
      </c>
      <c r="E637" s="430" t="s">
        <v>1885</v>
      </c>
      <c r="F637" s="430"/>
      <c r="H637" s="432" t="s">
        <v>1886</v>
      </c>
      <c r="I637" s="432" t="s">
        <v>1887</v>
      </c>
      <c r="J637" s="432" t="s">
        <v>1888</v>
      </c>
      <c r="K637" s="430" t="s">
        <v>1889</v>
      </c>
      <c r="L637" s="430" t="s">
        <v>1889</v>
      </c>
      <c r="M637" s="430">
        <v>3110</v>
      </c>
      <c r="N637" s="430" t="s">
        <v>1890</v>
      </c>
      <c r="O637" s="430" t="s">
        <v>1891</v>
      </c>
      <c r="P637" s="430" t="s">
        <v>1892</v>
      </c>
      <c r="Q637" s="432" t="s">
        <v>1893</v>
      </c>
      <c r="R637" s="432" t="s">
        <v>1894</v>
      </c>
      <c r="T637" s="430" t="s">
        <v>1895</v>
      </c>
      <c r="V637" s="430" t="s">
        <v>1895</v>
      </c>
      <c r="AD637" s="430">
        <v>20180701</v>
      </c>
      <c r="AE637" s="430">
        <v>20190630</v>
      </c>
      <c r="AG637" s="430" t="s">
        <v>1896</v>
      </c>
      <c r="AH637" s="430" t="s">
        <v>1896</v>
      </c>
      <c r="AI637" s="430" t="s">
        <v>1896</v>
      </c>
      <c r="AJ637" s="439">
        <v>9654</v>
      </c>
      <c r="AL637" s="433"/>
      <c r="AU637" s="430" t="s">
        <v>1896</v>
      </c>
      <c r="AV637" s="430" t="s">
        <v>1897</v>
      </c>
      <c r="BG637" s="435"/>
    </row>
    <row r="638" spans="1:59" ht="15" customHeight="1" x14ac:dyDescent="0.3">
      <c r="A638" s="430" t="s">
        <v>1883</v>
      </c>
      <c r="B638" s="430">
        <v>2019</v>
      </c>
      <c r="C638" s="16" t="s">
        <v>1138</v>
      </c>
      <c r="D638" s="430" t="s">
        <v>1884</v>
      </c>
      <c r="E638" s="430" t="s">
        <v>1885</v>
      </c>
      <c r="F638" s="430"/>
      <c r="H638" s="432" t="s">
        <v>1886</v>
      </c>
      <c r="I638" s="432" t="s">
        <v>1887</v>
      </c>
      <c r="J638" s="432" t="s">
        <v>1888</v>
      </c>
      <c r="K638" s="430" t="s">
        <v>1889</v>
      </c>
      <c r="L638" s="430" t="s">
        <v>1889</v>
      </c>
      <c r="M638" s="430">
        <v>3110</v>
      </c>
      <c r="N638" s="430" t="s">
        <v>1890</v>
      </c>
      <c r="O638" s="430" t="s">
        <v>1891</v>
      </c>
      <c r="P638" s="430" t="s">
        <v>1892</v>
      </c>
      <c r="Q638" s="432" t="s">
        <v>1893</v>
      </c>
      <c r="R638" s="432" t="s">
        <v>1894</v>
      </c>
      <c r="T638" s="430" t="s">
        <v>1895</v>
      </c>
      <c r="V638" s="430" t="s">
        <v>1895</v>
      </c>
      <c r="AD638" s="430">
        <v>20180701</v>
      </c>
      <c r="AE638" s="430">
        <v>20190630</v>
      </c>
      <c r="AG638" s="430" t="s">
        <v>1896</v>
      </c>
      <c r="AH638" s="430" t="s">
        <v>1896</v>
      </c>
      <c r="AI638" s="430" t="s">
        <v>1896</v>
      </c>
      <c r="AJ638" s="439">
        <v>1273</v>
      </c>
      <c r="AL638" s="433"/>
      <c r="AU638" s="430" t="s">
        <v>1896</v>
      </c>
      <c r="AV638" s="430" t="s">
        <v>1897</v>
      </c>
      <c r="BG638" s="435"/>
    </row>
    <row r="639" spans="1:59" ht="15" customHeight="1" x14ac:dyDescent="0.3">
      <c r="A639" s="430" t="s">
        <v>1883</v>
      </c>
      <c r="B639" s="430">
        <v>2019</v>
      </c>
      <c r="C639" s="16" t="s">
        <v>1077</v>
      </c>
      <c r="D639" s="430" t="s">
        <v>1884</v>
      </c>
      <c r="E639" s="430" t="s">
        <v>1885</v>
      </c>
      <c r="F639" s="430"/>
      <c r="H639" s="432" t="s">
        <v>1886</v>
      </c>
      <c r="I639" s="432" t="s">
        <v>1887</v>
      </c>
      <c r="J639" s="432" t="s">
        <v>1888</v>
      </c>
      <c r="K639" s="430" t="s">
        <v>1889</v>
      </c>
      <c r="L639" s="430" t="s">
        <v>1889</v>
      </c>
      <c r="M639" s="430">
        <v>3110</v>
      </c>
      <c r="N639" s="430" t="s">
        <v>1890</v>
      </c>
      <c r="O639" s="430" t="s">
        <v>1891</v>
      </c>
      <c r="P639" s="430" t="s">
        <v>1892</v>
      </c>
      <c r="Q639" s="432" t="s">
        <v>1893</v>
      </c>
      <c r="R639" s="432" t="s">
        <v>1894</v>
      </c>
      <c r="T639" s="430" t="s">
        <v>1895</v>
      </c>
      <c r="V639" s="430" t="s">
        <v>1895</v>
      </c>
      <c r="AD639" s="430">
        <v>20180701</v>
      </c>
      <c r="AE639" s="430">
        <v>20190630</v>
      </c>
      <c r="AG639" s="430" t="s">
        <v>1896</v>
      </c>
      <c r="AH639" s="430" t="s">
        <v>1896</v>
      </c>
      <c r="AI639" s="430" t="s">
        <v>1896</v>
      </c>
      <c r="AJ639" s="439">
        <v>12068</v>
      </c>
      <c r="AL639" s="433"/>
      <c r="AU639" s="430" t="s">
        <v>1896</v>
      </c>
      <c r="AV639" s="430" t="s">
        <v>1897</v>
      </c>
      <c r="BG639" s="435"/>
    </row>
    <row r="640" spans="1:59" ht="15" customHeight="1" x14ac:dyDescent="0.3">
      <c r="A640" s="430" t="s">
        <v>1883</v>
      </c>
      <c r="B640" s="430">
        <v>2019</v>
      </c>
      <c r="C640" s="16" t="s">
        <v>1079</v>
      </c>
      <c r="D640" s="430" t="s">
        <v>1884</v>
      </c>
      <c r="E640" s="430" t="s">
        <v>1885</v>
      </c>
      <c r="F640" s="430"/>
      <c r="H640" s="432" t="s">
        <v>1886</v>
      </c>
      <c r="I640" s="432" t="s">
        <v>1887</v>
      </c>
      <c r="J640" s="432" t="s">
        <v>1888</v>
      </c>
      <c r="K640" s="430" t="s">
        <v>1889</v>
      </c>
      <c r="L640" s="430" t="s">
        <v>1889</v>
      </c>
      <c r="M640" s="430">
        <v>3110</v>
      </c>
      <c r="N640" s="430" t="s">
        <v>1890</v>
      </c>
      <c r="O640" s="430" t="s">
        <v>1891</v>
      </c>
      <c r="P640" s="430" t="s">
        <v>1892</v>
      </c>
      <c r="Q640" s="432" t="s">
        <v>1893</v>
      </c>
      <c r="R640" s="432" t="s">
        <v>1894</v>
      </c>
      <c r="T640" s="430" t="s">
        <v>1895</v>
      </c>
      <c r="V640" s="430" t="s">
        <v>1895</v>
      </c>
      <c r="AD640" s="430">
        <v>20180701</v>
      </c>
      <c r="AE640" s="430">
        <v>20190630</v>
      </c>
      <c r="AG640" s="430" t="s">
        <v>1896</v>
      </c>
      <c r="AH640" s="430" t="s">
        <v>1896</v>
      </c>
      <c r="AI640" s="430" t="s">
        <v>1896</v>
      </c>
      <c r="AJ640" s="439">
        <v>12068</v>
      </c>
      <c r="AL640" s="433"/>
      <c r="AU640" s="430" t="s">
        <v>1896</v>
      </c>
      <c r="AV640" s="430" t="s">
        <v>1897</v>
      </c>
      <c r="BG640" s="435"/>
    </row>
    <row r="641" spans="1:59" ht="15" customHeight="1" x14ac:dyDescent="0.3">
      <c r="A641" s="430" t="s">
        <v>1883</v>
      </c>
      <c r="B641" s="430">
        <v>2019</v>
      </c>
      <c r="C641" s="16" t="s">
        <v>1184</v>
      </c>
      <c r="D641" s="430" t="s">
        <v>1884</v>
      </c>
      <c r="E641" s="430" t="s">
        <v>1885</v>
      </c>
      <c r="F641" s="430"/>
      <c r="H641" s="432" t="s">
        <v>1886</v>
      </c>
      <c r="I641" s="432" t="s">
        <v>1887</v>
      </c>
      <c r="J641" s="432" t="s">
        <v>1888</v>
      </c>
      <c r="K641" s="430" t="s">
        <v>1889</v>
      </c>
      <c r="L641" s="430" t="s">
        <v>1889</v>
      </c>
      <c r="M641" s="430">
        <v>3110</v>
      </c>
      <c r="N641" s="430" t="s">
        <v>1890</v>
      </c>
      <c r="O641" s="430" t="s">
        <v>1891</v>
      </c>
      <c r="P641" s="430" t="s">
        <v>1892</v>
      </c>
      <c r="Q641" s="432" t="s">
        <v>1893</v>
      </c>
      <c r="R641" s="432" t="s">
        <v>1894</v>
      </c>
      <c r="T641" s="430" t="s">
        <v>1895</v>
      </c>
      <c r="V641" s="430" t="s">
        <v>1895</v>
      </c>
      <c r="AD641" s="430">
        <v>20180701</v>
      </c>
      <c r="AE641" s="430">
        <v>20190630</v>
      </c>
      <c r="AG641" s="430" t="s">
        <v>1896</v>
      </c>
      <c r="AH641" s="430" t="s">
        <v>1896</v>
      </c>
      <c r="AI641" s="430" t="s">
        <v>1896</v>
      </c>
      <c r="AJ641" s="439">
        <v>3167</v>
      </c>
      <c r="AL641" s="433"/>
      <c r="AU641" s="430" t="s">
        <v>1896</v>
      </c>
      <c r="AV641" s="430" t="s">
        <v>1897</v>
      </c>
      <c r="BG641" s="435"/>
    </row>
    <row r="642" spans="1:59" ht="15" customHeight="1" x14ac:dyDescent="0.3">
      <c r="A642" s="430" t="s">
        <v>1883</v>
      </c>
      <c r="B642" s="430">
        <v>2019</v>
      </c>
      <c r="C642" s="16" t="s">
        <v>1082</v>
      </c>
      <c r="D642" s="430" t="s">
        <v>1884</v>
      </c>
      <c r="E642" s="430" t="s">
        <v>1885</v>
      </c>
      <c r="F642" s="430"/>
      <c r="H642" s="432" t="s">
        <v>1886</v>
      </c>
      <c r="I642" s="432" t="s">
        <v>1887</v>
      </c>
      <c r="J642" s="432" t="s">
        <v>1888</v>
      </c>
      <c r="K642" s="430" t="s">
        <v>1889</v>
      </c>
      <c r="L642" s="430" t="s">
        <v>1889</v>
      </c>
      <c r="M642" s="430">
        <v>3110</v>
      </c>
      <c r="N642" s="430" t="s">
        <v>1890</v>
      </c>
      <c r="O642" s="430" t="s">
        <v>1891</v>
      </c>
      <c r="P642" s="430" t="s">
        <v>1892</v>
      </c>
      <c r="Q642" s="432" t="s">
        <v>1893</v>
      </c>
      <c r="R642" s="432" t="s">
        <v>1894</v>
      </c>
      <c r="T642" s="430" t="s">
        <v>1895</v>
      </c>
      <c r="V642" s="430" t="s">
        <v>1895</v>
      </c>
      <c r="AD642" s="430">
        <v>20180701</v>
      </c>
      <c r="AE642" s="430">
        <v>20190630</v>
      </c>
      <c r="AG642" s="430" t="s">
        <v>1896</v>
      </c>
      <c r="AH642" s="430" t="s">
        <v>1896</v>
      </c>
      <c r="AI642" s="430" t="s">
        <v>1896</v>
      </c>
      <c r="AJ642" s="439">
        <v>12068</v>
      </c>
      <c r="AL642" s="433"/>
      <c r="AU642" s="430" t="s">
        <v>1896</v>
      </c>
      <c r="AV642" s="430" t="s">
        <v>1897</v>
      </c>
      <c r="BG642" s="435"/>
    </row>
    <row r="643" spans="1:59" ht="15" customHeight="1" x14ac:dyDescent="0.3">
      <c r="A643" s="430" t="s">
        <v>1883</v>
      </c>
      <c r="B643" s="430">
        <v>2019</v>
      </c>
      <c r="C643" s="16" t="s">
        <v>1186</v>
      </c>
      <c r="D643" s="430" t="s">
        <v>1884</v>
      </c>
      <c r="E643" s="430" t="s">
        <v>1885</v>
      </c>
      <c r="F643" s="430"/>
      <c r="H643" s="432" t="s">
        <v>1886</v>
      </c>
      <c r="I643" s="432" t="s">
        <v>1887</v>
      </c>
      <c r="J643" s="432" t="s">
        <v>1888</v>
      </c>
      <c r="K643" s="430" t="s">
        <v>1889</v>
      </c>
      <c r="L643" s="430" t="s">
        <v>1889</v>
      </c>
      <c r="M643" s="430">
        <v>3110</v>
      </c>
      <c r="N643" s="430" t="s">
        <v>1890</v>
      </c>
      <c r="O643" s="430" t="s">
        <v>1891</v>
      </c>
      <c r="P643" s="430" t="s">
        <v>1892</v>
      </c>
      <c r="Q643" s="432" t="s">
        <v>1893</v>
      </c>
      <c r="R643" s="432" t="s">
        <v>1894</v>
      </c>
      <c r="T643" s="430" t="s">
        <v>1895</v>
      </c>
      <c r="V643" s="430" t="s">
        <v>1895</v>
      </c>
      <c r="AD643" s="430">
        <v>20180701</v>
      </c>
      <c r="AE643" s="430">
        <v>20190630</v>
      </c>
      <c r="AG643" s="430" t="s">
        <v>1896</v>
      </c>
      <c r="AH643" s="430" t="s">
        <v>1896</v>
      </c>
      <c r="AI643" s="430" t="s">
        <v>1896</v>
      </c>
      <c r="AJ643" s="439">
        <v>3175</v>
      </c>
      <c r="AL643" s="433"/>
      <c r="AU643" s="430" t="s">
        <v>1896</v>
      </c>
      <c r="AV643" s="430" t="s">
        <v>1897</v>
      </c>
      <c r="BG643" s="435"/>
    </row>
    <row r="644" spans="1:59" ht="15" customHeight="1" x14ac:dyDescent="0.3">
      <c r="A644" s="430" t="s">
        <v>1883</v>
      </c>
      <c r="B644" s="430">
        <v>2019</v>
      </c>
      <c r="C644" s="16" t="s">
        <v>1086</v>
      </c>
      <c r="D644" s="430" t="s">
        <v>1884</v>
      </c>
      <c r="E644" s="430" t="s">
        <v>1885</v>
      </c>
      <c r="F644" s="430"/>
      <c r="H644" s="432" t="s">
        <v>1886</v>
      </c>
      <c r="I644" s="432" t="s">
        <v>1887</v>
      </c>
      <c r="J644" s="432" t="s">
        <v>1888</v>
      </c>
      <c r="K644" s="430" t="s">
        <v>1889</v>
      </c>
      <c r="L644" s="430" t="s">
        <v>1889</v>
      </c>
      <c r="M644" s="430">
        <v>3110</v>
      </c>
      <c r="N644" s="430" t="s">
        <v>1890</v>
      </c>
      <c r="O644" s="430" t="s">
        <v>1891</v>
      </c>
      <c r="P644" s="430" t="s">
        <v>1892</v>
      </c>
      <c r="Q644" s="432" t="s">
        <v>1893</v>
      </c>
      <c r="R644" s="432" t="s">
        <v>1894</v>
      </c>
      <c r="T644" s="430" t="s">
        <v>1895</v>
      </c>
      <c r="V644" s="430" t="s">
        <v>1895</v>
      </c>
      <c r="AD644" s="430">
        <v>20180701</v>
      </c>
      <c r="AE644" s="430">
        <v>20190630</v>
      </c>
      <c r="AG644" s="430" t="s">
        <v>1896</v>
      </c>
      <c r="AH644" s="430" t="s">
        <v>1896</v>
      </c>
      <c r="AI644" s="430" t="s">
        <v>1896</v>
      </c>
      <c r="AJ644" s="439">
        <v>12068</v>
      </c>
      <c r="AL644" s="433"/>
      <c r="AU644" s="430" t="s">
        <v>1896</v>
      </c>
      <c r="AV644" s="430" t="s">
        <v>1897</v>
      </c>
      <c r="BG644" s="435"/>
    </row>
    <row r="645" spans="1:59" ht="15" customHeight="1" x14ac:dyDescent="0.3">
      <c r="A645" s="430" t="s">
        <v>1883</v>
      </c>
      <c r="B645" s="430">
        <v>2019</v>
      </c>
      <c r="C645" s="16" t="s">
        <v>1088</v>
      </c>
      <c r="D645" s="430" t="s">
        <v>1884</v>
      </c>
      <c r="E645" s="430" t="s">
        <v>1885</v>
      </c>
      <c r="F645" s="430"/>
      <c r="H645" s="432" t="s">
        <v>1886</v>
      </c>
      <c r="I645" s="432" t="s">
        <v>1887</v>
      </c>
      <c r="J645" s="432" t="s">
        <v>1888</v>
      </c>
      <c r="K645" s="430" t="s">
        <v>1889</v>
      </c>
      <c r="L645" s="430" t="s">
        <v>1889</v>
      </c>
      <c r="M645" s="430">
        <v>3110</v>
      </c>
      <c r="N645" s="430" t="s">
        <v>1890</v>
      </c>
      <c r="O645" s="430" t="s">
        <v>1891</v>
      </c>
      <c r="P645" s="430" t="s">
        <v>1892</v>
      </c>
      <c r="Q645" s="432" t="s">
        <v>1893</v>
      </c>
      <c r="R645" s="432" t="s">
        <v>1894</v>
      </c>
      <c r="T645" s="430" t="s">
        <v>1895</v>
      </c>
      <c r="V645" s="430" t="s">
        <v>1895</v>
      </c>
      <c r="AD645" s="430">
        <v>20180701</v>
      </c>
      <c r="AE645" s="430">
        <v>20190630</v>
      </c>
      <c r="AG645" s="430" t="s">
        <v>1896</v>
      </c>
      <c r="AH645" s="430" t="s">
        <v>1896</v>
      </c>
      <c r="AI645" s="430" t="s">
        <v>1896</v>
      </c>
      <c r="AJ645" s="439">
        <v>12068</v>
      </c>
      <c r="AL645" s="433"/>
      <c r="AU645" s="430" t="s">
        <v>1896</v>
      </c>
      <c r="AV645" s="430" t="s">
        <v>1897</v>
      </c>
      <c r="BG645" s="435"/>
    </row>
    <row r="646" spans="1:59" ht="15" customHeight="1" x14ac:dyDescent="0.3">
      <c r="A646" s="430" t="s">
        <v>1883</v>
      </c>
      <c r="B646" s="430">
        <v>2019</v>
      </c>
      <c r="C646" s="16" t="s">
        <v>1170</v>
      </c>
      <c r="D646" s="430" t="s">
        <v>1884</v>
      </c>
      <c r="E646" s="430" t="s">
        <v>1885</v>
      </c>
      <c r="F646" s="430"/>
      <c r="H646" s="432" t="s">
        <v>1886</v>
      </c>
      <c r="I646" s="432" t="s">
        <v>1887</v>
      </c>
      <c r="J646" s="432" t="s">
        <v>1888</v>
      </c>
      <c r="K646" s="430" t="s">
        <v>1889</v>
      </c>
      <c r="L646" s="430" t="s">
        <v>1889</v>
      </c>
      <c r="M646" s="430">
        <v>3110</v>
      </c>
      <c r="N646" s="430" t="s">
        <v>1890</v>
      </c>
      <c r="O646" s="430" t="s">
        <v>1891</v>
      </c>
      <c r="P646" s="430" t="s">
        <v>1892</v>
      </c>
      <c r="Q646" s="432" t="s">
        <v>1893</v>
      </c>
      <c r="R646" s="432" t="s">
        <v>1894</v>
      </c>
      <c r="T646" s="430" t="s">
        <v>1895</v>
      </c>
      <c r="V646" s="430" t="s">
        <v>1895</v>
      </c>
      <c r="AD646" s="430">
        <v>20180701</v>
      </c>
      <c r="AE646" s="430">
        <v>20190630</v>
      </c>
      <c r="AG646" s="430" t="s">
        <v>1896</v>
      </c>
      <c r="AH646" s="430" t="s">
        <v>1896</v>
      </c>
      <c r="AI646" s="430" t="s">
        <v>1896</v>
      </c>
      <c r="AJ646" s="439">
        <v>8945</v>
      </c>
      <c r="AL646" s="433"/>
      <c r="AU646" s="430" t="s">
        <v>1896</v>
      </c>
      <c r="AV646" s="430" t="s">
        <v>1897</v>
      </c>
      <c r="BG646" s="438"/>
    </row>
    <row r="647" spans="1:59" ht="15" customHeight="1" x14ac:dyDescent="0.3">
      <c r="A647" s="430" t="s">
        <v>1883</v>
      </c>
      <c r="B647" s="430">
        <v>2019</v>
      </c>
      <c r="C647" s="16" t="s">
        <v>1092</v>
      </c>
      <c r="D647" s="430" t="s">
        <v>1884</v>
      </c>
      <c r="E647" s="430" t="s">
        <v>1885</v>
      </c>
      <c r="F647" s="430"/>
      <c r="H647" s="432" t="s">
        <v>1886</v>
      </c>
      <c r="I647" s="432" t="s">
        <v>1887</v>
      </c>
      <c r="J647" s="432" t="s">
        <v>1888</v>
      </c>
      <c r="K647" s="430" t="s">
        <v>1889</v>
      </c>
      <c r="L647" s="430" t="s">
        <v>1889</v>
      </c>
      <c r="M647" s="430">
        <v>3110</v>
      </c>
      <c r="N647" s="430" t="s">
        <v>1890</v>
      </c>
      <c r="O647" s="430" t="s">
        <v>1891</v>
      </c>
      <c r="P647" s="430" t="s">
        <v>1892</v>
      </c>
      <c r="Q647" s="432" t="s">
        <v>1893</v>
      </c>
      <c r="R647" s="432" t="s">
        <v>1894</v>
      </c>
      <c r="T647" s="430" t="s">
        <v>1895</v>
      </c>
      <c r="V647" s="430" t="s">
        <v>1895</v>
      </c>
      <c r="AD647" s="430">
        <v>20180701</v>
      </c>
      <c r="AE647" s="430">
        <v>20190630</v>
      </c>
      <c r="AG647" s="430" t="s">
        <v>1896</v>
      </c>
      <c r="AH647" s="430" t="s">
        <v>1896</v>
      </c>
      <c r="AI647" s="430" t="s">
        <v>1896</v>
      </c>
      <c r="AJ647" s="439">
        <v>12068</v>
      </c>
      <c r="AL647" s="433"/>
      <c r="AU647" s="430" t="s">
        <v>1896</v>
      </c>
      <c r="AV647" s="430" t="s">
        <v>1897</v>
      </c>
      <c r="BG647" s="435"/>
    </row>
    <row r="648" spans="1:59" ht="15" customHeight="1" x14ac:dyDescent="0.3">
      <c r="A648" s="430" t="s">
        <v>1883</v>
      </c>
      <c r="B648" s="430">
        <v>2019</v>
      </c>
      <c r="C648" s="16" t="s">
        <v>1094</v>
      </c>
      <c r="D648" s="430" t="s">
        <v>1884</v>
      </c>
      <c r="E648" s="430" t="s">
        <v>1885</v>
      </c>
      <c r="F648" s="430"/>
      <c r="H648" s="432" t="s">
        <v>1886</v>
      </c>
      <c r="I648" s="432" t="s">
        <v>1887</v>
      </c>
      <c r="J648" s="432" t="s">
        <v>1888</v>
      </c>
      <c r="K648" s="430" t="s">
        <v>1889</v>
      </c>
      <c r="L648" s="430" t="s">
        <v>1889</v>
      </c>
      <c r="M648" s="430">
        <v>3110</v>
      </c>
      <c r="N648" s="430" t="s">
        <v>1890</v>
      </c>
      <c r="O648" s="430" t="s">
        <v>1891</v>
      </c>
      <c r="P648" s="430" t="s">
        <v>1892</v>
      </c>
      <c r="Q648" s="432" t="s">
        <v>1893</v>
      </c>
      <c r="R648" s="432" t="s">
        <v>1894</v>
      </c>
      <c r="T648" s="430" t="s">
        <v>1895</v>
      </c>
      <c r="V648" s="430" t="s">
        <v>1895</v>
      </c>
      <c r="AD648" s="430">
        <v>20180701</v>
      </c>
      <c r="AE648" s="430">
        <v>20190630</v>
      </c>
      <c r="AG648" s="430" t="s">
        <v>1896</v>
      </c>
      <c r="AH648" s="430" t="s">
        <v>1896</v>
      </c>
      <c r="AI648" s="430" t="s">
        <v>1896</v>
      </c>
      <c r="AJ648" s="439">
        <v>12068</v>
      </c>
      <c r="AL648" s="433"/>
      <c r="AU648" s="430" t="s">
        <v>1896</v>
      </c>
      <c r="AV648" s="430" t="s">
        <v>1897</v>
      </c>
      <c r="BG648" s="435"/>
    </row>
    <row r="649" spans="1:59" ht="15" customHeight="1" x14ac:dyDescent="0.3">
      <c r="A649" s="430" t="s">
        <v>1883</v>
      </c>
      <c r="B649" s="430">
        <v>2019</v>
      </c>
      <c r="C649" s="16" t="s">
        <v>1095</v>
      </c>
      <c r="D649" s="430" t="s">
        <v>1884</v>
      </c>
      <c r="E649" s="430" t="s">
        <v>1885</v>
      </c>
      <c r="F649" s="430"/>
      <c r="H649" s="432" t="s">
        <v>1886</v>
      </c>
      <c r="I649" s="432" t="s">
        <v>1887</v>
      </c>
      <c r="J649" s="432" t="s">
        <v>1888</v>
      </c>
      <c r="K649" s="430" t="s">
        <v>1889</v>
      </c>
      <c r="L649" s="430" t="s">
        <v>1889</v>
      </c>
      <c r="M649" s="430">
        <v>3110</v>
      </c>
      <c r="N649" s="430" t="s">
        <v>1890</v>
      </c>
      <c r="O649" s="430" t="s">
        <v>1891</v>
      </c>
      <c r="P649" s="430" t="s">
        <v>1892</v>
      </c>
      <c r="Q649" s="432" t="s">
        <v>1893</v>
      </c>
      <c r="R649" s="432" t="s">
        <v>1894</v>
      </c>
      <c r="T649" s="430" t="s">
        <v>1895</v>
      </c>
      <c r="V649" s="430" t="s">
        <v>1895</v>
      </c>
      <c r="AD649" s="430">
        <v>20180701</v>
      </c>
      <c r="AE649" s="430">
        <v>20190630</v>
      </c>
      <c r="AG649" s="430" t="s">
        <v>1896</v>
      </c>
      <c r="AH649" s="430" t="s">
        <v>1896</v>
      </c>
      <c r="AI649" s="430" t="s">
        <v>1896</v>
      </c>
      <c r="AJ649" s="439">
        <v>12068</v>
      </c>
      <c r="AL649" s="433"/>
      <c r="AU649" s="430" t="s">
        <v>1896</v>
      </c>
      <c r="AV649" s="430" t="s">
        <v>1897</v>
      </c>
      <c r="BG649" s="435"/>
    </row>
    <row r="650" spans="1:59" ht="15" customHeight="1" x14ac:dyDescent="0.3">
      <c r="A650" s="430" t="s">
        <v>1883</v>
      </c>
      <c r="B650" s="430">
        <v>2019</v>
      </c>
      <c r="C650" s="16" t="s">
        <v>861</v>
      </c>
      <c r="D650" s="430" t="s">
        <v>1884</v>
      </c>
      <c r="E650" s="430" t="s">
        <v>1885</v>
      </c>
      <c r="F650" s="430"/>
      <c r="H650" s="432" t="s">
        <v>1886</v>
      </c>
      <c r="I650" s="432" t="s">
        <v>1887</v>
      </c>
      <c r="J650" s="432" t="s">
        <v>1888</v>
      </c>
      <c r="K650" s="430" t="s">
        <v>1889</v>
      </c>
      <c r="L650" s="430" t="s">
        <v>1889</v>
      </c>
      <c r="M650" s="430">
        <v>3110</v>
      </c>
      <c r="N650" s="430" t="s">
        <v>1890</v>
      </c>
      <c r="O650" s="430" t="s">
        <v>1891</v>
      </c>
      <c r="P650" s="430" t="s">
        <v>1892</v>
      </c>
      <c r="Q650" s="432" t="s">
        <v>1893</v>
      </c>
      <c r="R650" s="432" t="s">
        <v>1894</v>
      </c>
      <c r="T650" s="430" t="s">
        <v>1895</v>
      </c>
      <c r="V650" s="430" t="s">
        <v>1895</v>
      </c>
      <c r="AD650" s="430">
        <v>20180701</v>
      </c>
      <c r="AE650" s="430">
        <v>20190630</v>
      </c>
      <c r="AG650" s="430" t="s">
        <v>1896</v>
      </c>
      <c r="AH650" s="430" t="s">
        <v>1896</v>
      </c>
      <c r="AI650" s="430" t="s">
        <v>1896</v>
      </c>
      <c r="AJ650" s="439">
        <v>7161</v>
      </c>
      <c r="AL650" s="433"/>
      <c r="AU650" s="430" t="s">
        <v>1896</v>
      </c>
      <c r="AV650" s="430" t="s">
        <v>1897</v>
      </c>
      <c r="BG650" s="435"/>
    </row>
    <row r="651" spans="1:59" ht="15" customHeight="1" x14ac:dyDescent="0.3">
      <c r="A651" s="430" t="s">
        <v>1883</v>
      </c>
      <c r="B651" s="430">
        <v>2019</v>
      </c>
      <c r="C651" s="16" t="s">
        <v>891</v>
      </c>
      <c r="D651" s="430" t="s">
        <v>1884</v>
      </c>
      <c r="E651" s="430" t="s">
        <v>1885</v>
      </c>
      <c r="F651" s="430"/>
      <c r="H651" s="432" t="s">
        <v>1886</v>
      </c>
      <c r="I651" s="432" t="s">
        <v>1887</v>
      </c>
      <c r="J651" s="432" t="s">
        <v>1888</v>
      </c>
      <c r="K651" s="430" t="s">
        <v>1889</v>
      </c>
      <c r="L651" s="430" t="s">
        <v>1889</v>
      </c>
      <c r="M651" s="430">
        <v>3110</v>
      </c>
      <c r="N651" s="430" t="s">
        <v>1890</v>
      </c>
      <c r="O651" s="430" t="s">
        <v>1891</v>
      </c>
      <c r="P651" s="430" t="s">
        <v>1892</v>
      </c>
      <c r="Q651" s="432" t="s">
        <v>1893</v>
      </c>
      <c r="R651" s="432" t="s">
        <v>1894</v>
      </c>
      <c r="T651" s="430" t="s">
        <v>1895</v>
      </c>
      <c r="V651" s="430" t="s">
        <v>1895</v>
      </c>
      <c r="AD651" s="430">
        <v>20180701</v>
      </c>
      <c r="AE651" s="430">
        <v>20190630</v>
      </c>
      <c r="AG651" s="430" t="s">
        <v>1896</v>
      </c>
      <c r="AH651" s="430" t="s">
        <v>1896</v>
      </c>
      <c r="AI651" s="430" t="s">
        <v>1896</v>
      </c>
      <c r="AJ651" s="439">
        <v>7838</v>
      </c>
      <c r="AL651" s="433"/>
      <c r="AU651" s="430" t="s">
        <v>1896</v>
      </c>
      <c r="AV651" s="430" t="s">
        <v>1897</v>
      </c>
      <c r="BG651" s="435"/>
    </row>
    <row r="652" spans="1:59" ht="15" customHeight="1" x14ac:dyDescent="0.3">
      <c r="A652" s="430" t="s">
        <v>1883</v>
      </c>
      <c r="B652" s="430">
        <v>2019</v>
      </c>
      <c r="C652" s="16" t="s">
        <v>1101</v>
      </c>
      <c r="D652" s="430" t="s">
        <v>1884</v>
      </c>
      <c r="E652" s="430" t="s">
        <v>1885</v>
      </c>
      <c r="F652" s="430"/>
      <c r="H652" s="432" t="s">
        <v>1886</v>
      </c>
      <c r="I652" s="432" t="s">
        <v>1887</v>
      </c>
      <c r="J652" s="432" t="s">
        <v>1888</v>
      </c>
      <c r="K652" s="430" t="s">
        <v>1889</v>
      </c>
      <c r="L652" s="430" t="s">
        <v>1889</v>
      </c>
      <c r="M652" s="430">
        <v>3110</v>
      </c>
      <c r="N652" s="430" t="s">
        <v>1890</v>
      </c>
      <c r="O652" s="430" t="s">
        <v>1891</v>
      </c>
      <c r="P652" s="430" t="s">
        <v>1892</v>
      </c>
      <c r="Q652" s="432" t="s">
        <v>1893</v>
      </c>
      <c r="R652" s="432" t="s">
        <v>1894</v>
      </c>
      <c r="T652" s="430" t="s">
        <v>1895</v>
      </c>
      <c r="V652" s="430" t="s">
        <v>1895</v>
      </c>
      <c r="AD652" s="430">
        <v>20180701</v>
      </c>
      <c r="AE652" s="430">
        <v>20190630</v>
      </c>
      <c r="AG652" s="430" t="s">
        <v>1896</v>
      </c>
      <c r="AH652" s="430" t="s">
        <v>1896</v>
      </c>
      <c r="AI652" s="430" t="s">
        <v>1896</v>
      </c>
      <c r="AJ652" s="439">
        <v>12068</v>
      </c>
      <c r="AL652" s="433"/>
      <c r="AU652" s="430" t="s">
        <v>1896</v>
      </c>
      <c r="AV652" s="430" t="s">
        <v>1897</v>
      </c>
      <c r="BG652" s="435"/>
    </row>
    <row r="653" spans="1:59" ht="15" customHeight="1" x14ac:dyDescent="0.3">
      <c r="A653" s="430" t="s">
        <v>1883</v>
      </c>
      <c r="B653" s="430">
        <v>2019</v>
      </c>
      <c r="C653" s="16" t="s">
        <v>1102</v>
      </c>
      <c r="D653" s="430" t="s">
        <v>1884</v>
      </c>
      <c r="E653" s="430" t="s">
        <v>1885</v>
      </c>
      <c r="F653" s="430"/>
      <c r="H653" s="432" t="s">
        <v>1886</v>
      </c>
      <c r="I653" s="432" t="s">
        <v>1887</v>
      </c>
      <c r="J653" s="432" t="s">
        <v>1888</v>
      </c>
      <c r="K653" s="430" t="s">
        <v>1889</v>
      </c>
      <c r="L653" s="430" t="s">
        <v>1889</v>
      </c>
      <c r="M653" s="430">
        <v>3110</v>
      </c>
      <c r="N653" s="430" t="s">
        <v>1890</v>
      </c>
      <c r="O653" s="430" t="s">
        <v>1891</v>
      </c>
      <c r="P653" s="430" t="s">
        <v>1892</v>
      </c>
      <c r="Q653" s="432" t="s">
        <v>1893</v>
      </c>
      <c r="R653" s="432" t="s">
        <v>1894</v>
      </c>
      <c r="T653" s="430" t="s">
        <v>1895</v>
      </c>
      <c r="V653" s="430" t="s">
        <v>1895</v>
      </c>
      <c r="AD653" s="430">
        <v>20180701</v>
      </c>
      <c r="AE653" s="430">
        <v>20190630</v>
      </c>
      <c r="AG653" s="430" t="s">
        <v>1896</v>
      </c>
      <c r="AH653" s="430" t="s">
        <v>1896</v>
      </c>
      <c r="AI653" s="430" t="s">
        <v>1896</v>
      </c>
      <c r="AJ653" s="439">
        <v>12068</v>
      </c>
      <c r="AL653" s="433"/>
      <c r="AU653" s="430" t="s">
        <v>1896</v>
      </c>
      <c r="AV653" s="430" t="s">
        <v>1897</v>
      </c>
      <c r="BG653" s="435"/>
    </row>
    <row r="654" spans="1:59" ht="15" customHeight="1" x14ac:dyDescent="0.3">
      <c r="A654" s="430" t="s">
        <v>1883</v>
      </c>
      <c r="B654" s="430">
        <v>2019</v>
      </c>
      <c r="C654" s="16" t="s">
        <v>1103</v>
      </c>
      <c r="D654" s="430" t="s">
        <v>1884</v>
      </c>
      <c r="E654" s="430" t="s">
        <v>1885</v>
      </c>
      <c r="F654" s="430"/>
      <c r="H654" s="432" t="s">
        <v>1886</v>
      </c>
      <c r="I654" s="432" t="s">
        <v>1887</v>
      </c>
      <c r="J654" s="432" t="s">
        <v>1888</v>
      </c>
      <c r="K654" s="430" t="s">
        <v>1889</v>
      </c>
      <c r="L654" s="430" t="s">
        <v>1889</v>
      </c>
      <c r="M654" s="430">
        <v>3110</v>
      </c>
      <c r="N654" s="430" t="s">
        <v>1890</v>
      </c>
      <c r="O654" s="430" t="s">
        <v>1891</v>
      </c>
      <c r="P654" s="430" t="s">
        <v>1892</v>
      </c>
      <c r="Q654" s="432" t="s">
        <v>1893</v>
      </c>
      <c r="R654" s="432" t="s">
        <v>1894</v>
      </c>
      <c r="T654" s="430" t="s">
        <v>1895</v>
      </c>
      <c r="V654" s="430" t="s">
        <v>1895</v>
      </c>
      <c r="AD654" s="430">
        <v>20180701</v>
      </c>
      <c r="AE654" s="430">
        <v>20190630</v>
      </c>
      <c r="AG654" s="430" t="s">
        <v>1896</v>
      </c>
      <c r="AH654" s="430" t="s">
        <v>1896</v>
      </c>
      <c r="AI654" s="430" t="s">
        <v>1896</v>
      </c>
      <c r="AJ654" s="439">
        <v>12068</v>
      </c>
      <c r="AL654" s="433"/>
      <c r="AU654" s="430" t="s">
        <v>1896</v>
      </c>
      <c r="AV654" s="430" t="s">
        <v>1897</v>
      </c>
      <c r="BG654" s="435"/>
    </row>
    <row r="655" spans="1:59" ht="15" customHeight="1" x14ac:dyDescent="0.3">
      <c r="A655" s="430" t="s">
        <v>1883</v>
      </c>
      <c r="B655" s="430">
        <v>2019</v>
      </c>
      <c r="C655" s="16" t="s">
        <v>1104</v>
      </c>
      <c r="D655" s="430" t="s">
        <v>1884</v>
      </c>
      <c r="E655" s="430" t="s">
        <v>1885</v>
      </c>
      <c r="F655" s="430"/>
      <c r="H655" s="432" t="s">
        <v>1886</v>
      </c>
      <c r="I655" s="432" t="s">
        <v>1887</v>
      </c>
      <c r="J655" s="432" t="s">
        <v>1888</v>
      </c>
      <c r="K655" s="430" t="s">
        <v>1889</v>
      </c>
      <c r="L655" s="430" t="s">
        <v>1889</v>
      </c>
      <c r="M655" s="430">
        <v>3110</v>
      </c>
      <c r="N655" s="430" t="s">
        <v>1890</v>
      </c>
      <c r="O655" s="430" t="s">
        <v>1891</v>
      </c>
      <c r="P655" s="430" t="s">
        <v>1892</v>
      </c>
      <c r="Q655" s="432" t="s">
        <v>1893</v>
      </c>
      <c r="R655" s="432" t="s">
        <v>1894</v>
      </c>
      <c r="T655" s="430" t="s">
        <v>1895</v>
      </c>
      <c r="V655" s="430" t="s">
        <v>1895</v>
      </c>
      <c r="AD655" s="430">
        <v>20180701</v>
      </c>
      <c r="AE655" s="430">
        <v>20190630</v>
      </c>
      <c r="AG655" s="430" t="s">
        <v>1896</v>
      </c>
      <c r="AH655" s="430" t="s">
        <v>1896</v>
      </c>
      <c r="AI655" s="430" t="s">
        <v>1896</v>
      </c>
      <c r="AJ655" s="439">
        <v>12068</v>
      </c>
      <c r="AL655" s="433"/>
      <c r="AU655" s="430" t="s">
        <v>1896</v>
      </c>
      <c r="AV655" s="430" t="s">
        <v>1897</v>
      </c>
      <c r="BG655" s="435"/>
    </row>
    <row r="656" spans="1:59" ht="15" customHeight="1" x14ac:dyDescent="0.3">
      <c r="A656" s="430" t="s">
        <v>1883</v>
      </c>
      <c r="B656" s="430">
        <v>2019</v>
      </c>
      <c r="C656" s="16" t="s">
        <v>1084</v>
      </c>
      <c r="D656" s="430" t="s">
        <v>1884</v>
      </c>
      <c r="E656" s="430" t="s">
        <v>1885</v>
      </c>
      <c r="F656" s="430"/>
      <c r="H656" s="432" t="s">
        <v>1886</v>
      </c>
      <c r="I656" s="432" t="s">
        <v>1887</v>
      </c>
      <c r="J656" s="432" t="s">
        <v>1888</v>
      </c>
      <c r="K656" s="430" t="s">
        <v>1889</v>
      </c>
      <c r="L656" s="430" t="s">
        <v>1889</v>
      </c>
      <c r="M656" s="430">
        <v>3110</v>
      </c>
      <c r="N656" s="430" t="s">
        <v>1890</v>
      </c>
      <c r="O656" s="430" t="s">
        <v>1891</v>
      </c>
      <c r="P656" s="430" t="s">
        <v>1892</v>
      </c>
      <c r="Q656" s="432" t="s">
        <v>1893</v>
      </c>
      <c r="R656" s="432" t="s">
        <v>1894</v>
      </c>
      <c r="T656" s="430" t="s">
        <v>1895</v>
      </c>
      <c r="V656" s="430" t="s">
        <v>1895</v>
      </c>
      <c r="AD656" s="430">
        <v>20180701</v>
      </c>
      <c r="AE656" s="430">
        <v>20190630</v>
      </c>
      <c r="AG656" s="430" t="s">
        <v>1896</v>
      </c>
      <c r="AH656" s="430" t="s">
        <v>1896</v>
      </c>
      <c r="AI656" s="430" t="s">
        <v>1896</v>
      </c>
      <c r="AJ656" s="439">
        <v>2657</v>
      </c>
      <c r="AL656" s="433"/>
      <c r="AU656" s="430" t="s">
        <v>1896</v>
      </c>
      <c r="AV656" s="430" t="s">
        <v>1897</v>
      </c>
      <c r="BG656" s="435"/>
    </row>
    <row r="657" spans="1:59" ht="15" customHeight="1" x14ac:dyDescent="0.3">
      <c r="A657" s="430" t="s">
        <v>1883</v>
      </c>
      <c r="B657" s="430">
        <v>2019</v>
      </c>
      <c r="C657" s="16" t="s">
        <v>1107</v>
      </c>
      <c r="D657" s="430" t="s">
        <v>1884</v>
      </c>
      <c r="E657" s="430" t="s">
        <v>1885</v>
      </c>
      <c r="F657" s="430"/>
      <c r="H657" s="432" t="s">
        <v>1886</v>
      </c>
      <c r="I657" s="432" t="s">
        <v>1887</v>
      </c>
      <c r="J657" s="432" t="s">
        <v>1888</v>
      </c>
      <c r="K657" s="430" t="s">
        <v>1889</v>
      </c>
      <c r="L657" s="430" t="s">
        <v>1889</v>
      </c>
      <c r="M657" s="430">
        <v>3110</v>
      </c>
      <c r="N657" s="430" t="s">
        <v>1890</v>
      </c>
      <c r="O657" s="430" t="s">
        <v>1891</v>
      </c>
      <c r="P657" s="430" t="s">
        <v>1892</v>
      </c>
      <c r="Q657" s="432" t="s">
        <v>1893</v>
      </c>
      <c r="R657" s="432" t="s">
        <v>1894</v>
      </c>
      <c r="T657" s="430" t="s">
        <v>1895</v>
      </c>
      <c r="V657" s="430" t="s">
        <v>1895</v>
      </c>
      <c r="AD657" s="430">
        <v>20180701</v>
      </c>
      <c r="AE657" s="430">
        <v>20190630</v>
      </c>
      <c r="AG657" s="430" t="s">
        <v>1896</v>
      </c>
      <c r="AH657" s="430" t="s">
        <v>1896</v>
      </c>
      <c r="AI657" s="430" t="s">
        <v>1896</v>
      </c>
      <c r="AJ657" s="439">
        <v>7511</v>
      </c>
      <c r="AL657" s="433"/>
      <c r="AU657" s="430" t="s">
        <v>1896</v>
      </c>
      <c r="AV657" s="430" t="s">
        <v>1897</v>
      </c>
      <c r="BG657" s="435"/>
    </row>
    <row r="658" spans="1:59" ht="15" customHeight="1" x14ac:dyDescent="0.3">
      <c r="A658" s="430" t="s">
        <v>1883</v>
      </c>
      <c r="B658" s="430">
        <v>2019</v>
      </c>
      <c r="C658" s="16" t="s">
        <v>1109</v>
      </c>
      <c r="D658" s="430" t="s">
        <v>1884</v>
      </c>
      <c r="E658" s="430" t="s">
        <v>1885</v>
      </c>
      <c r="F658" s="430"/>
      <c r="H658" s="432" t="s">
        <v>1886</v>
      </c>
      <c r="I658" s="432" t="s">
        <v>1887</v>
      </c>
      <c r="J658" s="432" t="s">
        <v>1888</v>
      </c>
      <c r="K658" s="430" t="s">
        <v>1889</v>
      </c>
      <c r="L658" s="430" t="s">
        <v>1889</v>
      </c>
      <c r="M658" s="430">
        <v>3110</v>
      </c>
      <c r="N658" s="430" t="s">
        <v>1890</v>
      </c>
      <c r="O658" s="430" t="s">
        <v>1891</v>
      </c>
      <c r="P658" s="430" t="s">
        <v>1892</v>
      </c>
      <c r="Q658" s="432" t="s">
        <v>1893</v>
      </c>
      <c r="R658" s="432" t="s">
        <v>1894</v>
      </c>
      <c r="T658" s="430" t="s">
        <v>1895</v>
      </c>
      <c r="V658" s="430" t="s">
        <v>1895</v>
      </c>
      <c r="AD658" s="430">
        <v>20180701</v>
      </c>
      <c r="AE658" s="430">
        <v>20190630</v>
      </c>
      <c r="AG658" s="430" t="s">
        <v>1896</v>
      </c>
      <c r="AH658" s="430" t="s">
        <v>1896</v>
      </c>
      <c r="AI658" s="430" t="s">
        <v>1896</v>
      </c>
      <c r="AJ658" s="439">
        <v>12068</v>
      </c>
      <c r="AL658" s="433"/>
      <c r="AU658" s="430" t="s">
        <v>1896</v>
      </c>
      <c r="AV658" s="430" t="s">
        <v>1897</v>
      </c>
      <c r="BG658" s="435"/>
    </row>
    <row r="659" spans="1:59" ht="15" customHeight="1" x14ac:dyDescent="0.3">
      <c r="A659" s="430" t="s">
        <v>1883</v>
      </c>
      <c r="B659" s="430">
        <v>2019</v>
      </c>
      <c r="C659" s="16" t="s">
        <v>1111</v>
      </c>
      <c r="D659" s="430" t="s">
        <v>1884</v>
      </c>
      <c r="E659" s="430" t="s">
        <v>1885</v>
      </c>
      <c r="F659" s="430"/>
      <c r="H659" s="432" t="s">
        <v>1886</v>
      </c>
      <c r="I659" s="432" t="s">
        <v>1887</v>
      </c>
      <c r="J659" s="432" t="s">
        <v>1888</v>
      </c>
      <c r="K659" s="430" t="s">
        <v>1889</v>
      </c>
      <c r="L659" s="430" t="s">
        <v>1889</v>
      </c>
      <c r="M659" s="430">
        <v>3110</v>
      </c>
      <c r="N659" s="430" t="s">
        <v>1890</v>
      </c>
      <c r="O659" s="430" t="s">
        <v>1891</v>
      </c>
      <c r="P659" s="430" t="s">
        <v>1892</v>
      </c>
      <c r="Q659" s="432" t="s">
        <v>1893</v>
      </c>
      <c r="R659" s="432" t="s">
        <v>1894</v>
      </c>
      <c r="T659" s="430" t="s">
        <v>1895</v>
      </c>
      <c r="V659" s="430" t="s">
        <v>1895</v>
      </c>
      <c r="AD659" s="430">
        <v>20180701</v>
      </c>
      <c r="AE659" s="430">
        <v>20190630</v>
      </c>
      <c r="AG659" s="430" t="s">
        <v>1896</v>
      </c>
      <c r="AH659" s="430" t="s">
        <v>1896</v>
      </c>
      <c r="AI659" s="430" t="s">
        <v>1896</v>
      </c>
      <c r="AJ659" s="439">
        <v>12068</v>
      </c>
      <c r="AL659" s="433"/>
      <c r="AU659" s="430" t="s">
        <v>1896</v>
      </c>
      <c r="AV659" s="430" t="s">
        <v>1897</v>
      </c>
      <c r="BG659" s="435"/>
    </row>
    <row r="660" spans="1:59" ht="15" customHeight="1" x14ac:dyDescent="0.3">
      <c r="A660" s="430" t="s">
        <v>1883</v>
      </c>
      <c r="B660" s="430">
        <v>2019</v>
      </c>
      <c r="C660" s="16" t="s">
        <v>1113</v>
      </c>
      <c r="D660" s="430" t="s">
        <v>1884</v>
      </c>
      <c r="E660" s="430" t="s">
        <v>1885</v>
      </c>
      <c r="F660" s="430"/>
      <c r="H660" s="432" t="s">
        <v>1886</v>
      </c>
      <c r="I660" s="432" t="s">
        <v>1887</v>
      </c>
      <c r="J660" s="432" t="s">
        <v>1888</v>
      </c>
      <c r="K660" s="430" t="s">
        <v>1889</v>
      </c>
      <c r="L660" s="430" t="s">
        <v>1889</v>
      </c>
      <c r="M660" s="430">
        <v>3110</v>
      </c>
      <c r="N660" s="430" t="s">
        <v>1890</v>
      </c>
      <c r="O660" s="430" t="s">
        <v>1891</v>
      </c>
      <c r="P660" s="430" t="s">
        <v>1892</v>
      </c>
      <c r="Q660" s="432" t="s">
        <v>1893</v>
      </c>
      <c r="R660" s="432" t="s">
        <v>1894</v>
      </c>
      <c r="T660" s="430" t="s">
        <v>1895</v>
      </c>
      <c r="V660" s="430" t="s">
        <v>1895</v>
      </c>
      <c r="AD660" s="430">
        <v>20180701</v>
      </c>
      <c r="AE660" s="430">
        <v>20190630</v>
      </c>
      <c r="AG660" s="430" t="s">
        <v>1896</v>
      </c>
      <c r="AH660" s="430" t="s">
        <v>1896</v>
      </c>
      <c r="AI660" s="430" t="s">
        <v>1896</v>
      </c>
      <c r="AJ660" s="439">
        <v>12068</v>
      </c>
      <c r="AL660" s="433"/>
      <c r="AU660" s="430" t="s">
        <v>1896</v>
      </c>
      <c r="AV660" s="430" t="s">
        <v>1897</v>
      </c>
      <c r="BG660" s="435"/>
    </row>
    <row r="661" spans="1:59" ht="15" customHeight="1" x14ac:dyDescent="0.3">
      <c r="A661" s="430" t="s">
        <v>1883</v>
      </c>
      <c r="B661" s="430">
        <v>2019</v>
      </c>
      <c r="C661" s="16" t="s">
        <v>1115</v>
      </c>
      <c r="D661" s="430" t="s">
        <v>1884</v>
      </c>
      <c r="E661" s="430" t="s">
        <v>1885</v>
      </c>
      <c r="F661" s="430"/>
      <c r="H661" s="432" t="s">
        <v>1886</v>
      </c>
      <c r="I661" s="432" t="s">
        <v>1887</v>
      </c>
      <c r="J661" s="432" t="s">
        <v>1888</v>
      </c>
      <c r="K661" s="430" t="s">
        <v>1889</v>
      </c>
      <c r="L661" s="430" t="s">
        <v>1889</v>
      </c>
      <c r="M661" s="430">
        <v>3110</v>
      </c>
      <c r="N661" s="430" t="s">
        <v>1890</v>
      </c>
      <c r="O661" s="430" t="s">
        <v>1891</v>
      </c>
      <c r="P661" s="430" t="s">
        <v>1892</v>
      </c>
      <c r="Q661" s="432" t="s">
        <v>1893</v>
      </c>
      <c r="R661" s="432" t="s">
        <v>1894</v>
      </c>
      <c r="T661" s="430" t="s">
        <v>1895</v>
      </c>
      <c r="V661" s="430" t="s">
        <v>1895</v>
      </c>
      <c r="AD661" s="430">
        <v>20180701</v>
      </c>
      <c r="AE661" s="430">
        <v>20190630</v>
      </c>
      <c r="AG661" s="430" t="s">
        <v>1896</v>
      </c>
      <c r="AH661" s="430" t="s">
        <v>1896</v>
      </c>
      <c r="AI661" s="430" t="s">
        <v>1896</v>
      </c>
      <c r="AJ661" s="439">
        <v>12068</v>
      </c>
      <c r="AL661" s="433"/>
      <c r="AU661" s="430" t="s">
        <v>1896</v>
      </c>
      <c r="AV661" s="430" t="s">
        <v>1897</v>
      </c>
      <c r="BG661" s="435"/>
    </row>
    <row r="662" spans="1:59" ht="15" customHeight="1" x14ac:dyDescent="0.3">
      <c r="A662" s="430" t="s">
        <v>1883</v>
      </c>
      <c r="B662" s="430">
        <v>2019</v>
      </c>
      <c r="C662" s="16" t="s">
        <v>1117</v>
      </c>
      <c r="D662" s="430" t="s">
        <v>1884</v>
      </c>
      <c r="E662" s="430" t="s">
        <v>1885</v>
      </c>
      <c r="F662" s="430"/>
      <c r="H662" s="432" t="s">
        <v>1886</v>
      </c>
      <c r="I662" s="432" t="s">
        <v>1887</v>
      </c>
      <c r="J662" s="432" t="s">
        <v>1888</v>
      </c>
      <c r="K662" s="430" t="s">
        <v>1889</v>
      </c>
      <c r="L662" s="430" t="s">
        <v>1889</v>
      </c>
      <c r="M662" s="430">
        <v>3110</v>
      </c>
      <c r="N662" s="430" t="s">
        <v>1890</v>
      </c>
      <c r="O662" s="430" t="s">
        <v>1891</v>
      </c>
      <c r="P662" s="430" t="s">
        <v>1892</v>
      </c>
      <c r="Q662" s="432" t="s">
        <v>1893</v>
      </c>
      <c r="R662" s="432" t="s">
        <v>1894</v>
      </c>
      <c r="T662" s="430" t="s">
        <v>1895</v>
      </c>
      <c r="V662" s="430" t="s">
        <v>1895</v>
      </c>
      <c r="AD662" s="430">
        <v>20180701</v>
      </c>
      <c r="AE662" s="430">
        <v>20190630</v>
      </c>
      <c r="AG662" s="430" t="s">
        <v>1896</v>
      </c>
      <c r="AH662" s="430" t="s">
        <v>1896</v>
      </c>
      <c r="AI662" s="430" t="s">
        <v>1896</v>
      </c>
      <c r="AJ662" s="439">
        <v>12068</v>
      </c>
      <c r="AL662" s="433"/>
      <c r="AU662" s="430" t="s">
        <v>1896</v>
      </c>
      <c r="AV662" s="430" t="s">
        <v>1897</v>
      </c>
      <c r="BG662" s="435"/>
    </row>
    <row r="663" spans="1:59" ht="15" customHeight="1" x14ac:dyDescent="0.3">
      <c r="A663" s="430" t="s">
        <v>1883</v>
      </c>
      <c r="B663" s="430">
        <v>2019</v>
      </c>
      <c r="C663" s="16" t="s">
        <v>1119</v>
      </c>
      <c r="D663" s="430" t="s">
        <v>1884</v>
      </c>
      <c r="E663" s="430" t="s">
        <v>1885</v>
      </c>
      <c r="F663" s="430"/>
      <c r="H663" s="432" t="s">
        <v>1886</v>
      </c>
      <c r="I663" s="432" t="s">
        <v>1887</v>
      </c>
      <c r="J663" s="432" t="s">
        <v>1888</v>
      </c>
      <c r="K663" s="430" t="s">
        <v>1889</v>
      </c>
      <c r="L663" s="430" t="s">
        <v>1889</v>
      </c>
      <c r="M663" s="430">
        <v>3110</v>
      </c>
      <c r="N663" s="430" t="s">
        <v>1890</v>
      </c>
      <c r="O663" s="430" t="s">
        <v>1891</v>
      </c>
      <c r="P663" s="430" t="s">
        <v>1892</v>
      </c>
      <c r="Q663" s="432" t="s">
        <v>1893</v>
      </c>
      <c r="R663" s="432" t="s">
        <v>1894</v>
      </c>
      <c r="T663" s="430" t="s">
        <v>1895</v>
      </c>
      <c r="V663" s="430" t="s">
        <v>1895</v>
      </c>
      <c r="AD663" s="430">
        <v>20180701</v>
      </c>
      <c r="AE663" s="430">
        <v>20190630</v>
      </c>
      <c r="AG663" s="430" t="s">
        <v>1896</v>
      </c>
      <c r="AH663" s="430" t="s">
        <v>1896</v>
      </c>
      <c r="AI663" s="430" t="s">
        <v>1896</v>
      </c>
      <c r="AJ663" s="439">
        <v>12068</v>
      </c>
      <c r="AL663" s="433"/>
      <c r="AU663" s="430" t="s">
        <v>1896</v>
      </c>
      <c r="AV663" s="430" t="s">
        <v>1897</v>
      </c>
      <c r="BG663" s="435"/>
    </row>
    <row r="664" spans="1:59" ht="15" customHeight="1" x14ac:dyDescent="0.3">
      <c r="A664" s="430" t="s">
        <v>1883</v>
      </c>
      <c r="B664" s="430">
        <v>2019</v>
      </c>
      <c r="C664" s="16" t="s">
        <v>1121</v>
      </c>
      <c r="D664" s="430" t="s">
        <v>1884</v>
      </c>
      <c r="E664" s="430" t="s">
        <v>1885</v>
      </c>
      <c r="F664" s="430"/>
      <c r="H664" s="432" t="s">
        <v>1886</v>
      </c>
      <c r="I664" s="432" t="s">
        <v>1887</v>
      </c>
      <c r="J664" s="432" t="s">
        <v>1888</v>
      </c>
      <c r="K664" s="430" t="s">
        <v>1889</v>
      </c>
      <c r="L664" s="430" t="s">
        <v>1889</v>
      </c>
      <c r="M664" s="430">
        <v>3110</v>
      </c>
      <c r="N664" s="430" t="s">
        <v>1890</v>
      </c>
      <c r="O664" s="430" t="s">
        <v>1891</v>
      </c>
      <c r="P664" s="430" t="s">
        <v>1892</v>
      </c>
      <c r="Q664" s="432" t="s">
        <v>1893</v>
      </c>
      <c r="R664" s="432" t="s">
        <v>1894</v>
      </c>
      <c r="T664" s="430" t="s">
        <v>1895</v>
      </c>
      <c r="V664" s="430" t="s">
        <v>1895</v>
      </c>
      <c r="AD664" s="430">
        <v>20180701</v>
      </c>
      <c r="AE664" s="430">
        <v>20190630</v>
      </c>
      <c r="AG664" s="430" t="s">
        <v>1896</v>
      </c>
      <c r="AH664" s="430" t="s">
        <v>1896</v>
      </c>
      <c r="AI664" s="430" t="s">
        <v>1896</v>
      </c>
      <c r="AJ664" s="439">
        <v>12068</v>
      </c>
      <c r="AL664" s="433"/>
      <c r="AU664" s="430" t="s">
        <v>1896</v>
      </c>
      <c r="AV664" s="430" t="s">
        <v>1897</v>
      </c>
      <c r="BG664" s="435"/>
    </row>
    <row r="665" spans="1:59" ht="15" customHeight="1" x14ac:dyDescent="0.3">
      <c r="A665" s="430" t="s">
        <v>1883</v>
      </c>
      <c r="B665" s="430">
        <v>2019</v>
      </c>
      <c r="C665" s="16" t="s">
        <v>1123</v>
      </c>
      <c r="D665" s="430" t="s">
        <v>1884</v>
      </c>
      <c r="E665" s="430" t="s">
        <v>1885</v>
      </c>
      <c r="F665" s="430"/>
      <c r="H665" s="432" t="s">
        <v>1886</v>
      </c>
      <c r="I665" s="432" t="s">
        <v>1887</v>
      </c>
      <c r="J665" s="432" t="s">
        <v>1888</v>
      </c>
      <c r="K665" s="430" t="s">
        <v>1889</v>
      </c>
      <c r="L665" s="430" t="s">
        <v>1889</v>
      </c>
      <c r="M665" s="430">
        <v>3110</v>
      </c>
      <c r="N665" s="430" t="s">
        <v>1890</v>
      </c>
      <c r="O665" s="430" t="s">
        <v>1891</v>
      </c>
      <c r="P665" s="430" t="s">
        <v>1892</v>
      </c>
      <c r="Q665" s="432" t="s">
        <v>1893</v>
      </c>
      <c r="R665" s="432" t="s">
        <v>1894</v>
      </c>
      <c r="T665" s="430" t="s">
        <v>1895</v>
      </c>
      <c r="V665" s="430" t="s">
        <v>1895</v>
      </c>
      <c r="AD665" s="430">
        <v>20180701</v>
      </c>
      <c r="AE665" s="430">
        <v>20190630</v>
      </c>
      <c r="AG665" s="430" t="s">
        <v>1896</v>
      </c>
      <c r="AH665" s="430" t="s">
        <v>1896</v>
      </c>
      <c r="AI665" s="430" t="s">
        <v>1896</v>
      </c>
      <c r="AJ665" s="439">
        <v>12068</v>
      </c>
      <c r="AL665" s="433"/>
      <c r="AU665" s="430" t="s">
        <v>1896</v>
      </c>
      <c r="AV665" s="430" t="s">
        <v>1897</v>
      </c>
      <c r="BG665" s="435"/>
    </row>
    <row r="666" spans="1:59" ht="15" customHeight="1" x14ac:dyDescent="0.3">
      <c r="A666" s="430" t="s">
        <v>1883</v>
      </c>
      <c r="B666" s="430">
        <v>2019</v>
      </c>
      <c r="C666" s="16" t="s">
        <v>1124</v>
      </c>
      <c r="D666" s="430" t="s">
        <v>1884</v>
      </c>
      <c r="E666" s="430" t="s">
        <v>1885</v>
      </c>
      <c r="F666" s="430"/>
      <c r="H666" s="432" t="s">
        <v>1886</v>
      </c>
      <c r="I666" s="432" t="s">
        <v>1887</v>
      </c>
      <c r="J666" s="432" t="s">
        <v>1888</v>
      </c>
      <c r="K666" s="430" t="s">
        <v>1889</v>
      </c>
      <c r="L666" s="430" t="s">
        <v>1889</v>
      </c>
      <c r="M666" s="430">
        <v>3110</v>
      </c>
      <c r="N666" s="430" t="s">
        <v>1890</v>
      </c>
      <c r="O666" s="430" t="s">
        <v>1891</v>
      </c>
      <c r="P666" s="430" t="s">
        <v>1892</v>
      </c>
      <c r="Q666" s="432" t="s">
        <v>1893</v>
      </c>
      <c r="R666" s="432" t="s">
        <v>1894</v>
      </c>
      <c r="T666" s="430" t="s">
        <v>1895</v>
      </c>
      <c r="V666" s="430" t="s">
        <v>1895</v>
      </c>
      <c r="AD666" s="430">
        <v>20180701</v>
      </c>
      <c r="AE666" s="430">
        <v>20190630</v>
      </c>
      <c r="AG666" s="430" t="s">
        <v>1896</v>
      </c>
      <c r="AH666" s="430" t="s">
        <v>1896</v>
      </c>
      <c r="AI666" s="430" t="s">
        <v>1896</v>
      </c>
      <c r="AJ666" s="439">
        <v>12068</v>
      </c>
      <c r="AL666" s="433"/>
      <c r="AU666" s="430" t="s">
        <v>1896</v>
      </c>
      <c r="AV666" s="430" t="s">
        <v>1897</v>
      </c>
      <c r="BG666" s="435"/>
    </row>
    <row r="667" spans="1:59" ht="15" customHeight="1" x14ac:dyDescent="0.3">
      <c r="A667" s="430" t="s">
        <v>1883</v>
      </c>
      <c r="B667" s="430">
        <v>2019</v>
      </c>
      <c r="C667" s="16" t="s">
        <v>1126</v>
      </c>
      <c r="D667" s="430" t="s">
        <v>1884</v>
      </c>
      <c r="E667" s="430" t="s">
        <v>1885</v>
      </c>
      <c r="F667" s="430"/>
      <c r="H667" s="432" t="s">
        <v>1886</v>
      </c>
      <c r="I667" s="432" t="s">
        <v>1887</v>
      </c>
      <c r="J667" s="432" t="s">
        <v>1888</v>
      </c>
      <c r="K667" s="430" t="s">
        <v>1889</v>
      </c>
      <c r="L667" s="430" t="s">
        <v>1889</v>
      </c>
      <c r="M667" s="430">
        <v>3110</v>
      </c>
      <c r="N667" s="430" t="s">
        <v>1890</v>
      </c>
      <c r="O667" s="430" t="s">
        <v>1891</v>
      </c>
      <c r="P667" s="430" t="s">
        <v>1892</v>
      </c>
      <c r="Q667" s="432" t="s">
        <v>1893</v>
      </c>
      <c r="R667" s="432" t="s">
        <v>1894</v>
      </c>
      <c r="T667" s="430" t="s">
        <v>1895</v>
      </c>
      <c r="V667" s="430" t="s">
        <v>1895</v>
      </c>
      <c r="AD667" s="430">
        <v>20180701</v>
      </c>
      <c r="AE667" s="430">
        <v>20190630</v>
      </c>
      <c r="AG667" s="430" t="s">
        <v>1896</v>
      </c>
      <c r="AH667" s="430" t="s">
        <v>1896</v>
      </c>
      <c r="AI667" s="430" t="s">
        <v>1896</v>
      </c>
      <c r="AJ667" s="439">
        <v>12068</v>
      </c>
      <c r="AL667" s="433"/>
      <c r="AU667" s="430" t="s">
        <v>1896</v>
      </c>
      <c r="AV667" s="430" t="s">
        <v>1897</v>
      </c>
      <c r="BG667" s="435"/>
    </row>
    <row r="668" spans="1:59" ht="15" customHeight="1" x14ac:dyDescent="0.3">
      <c r="A668" s="430" t="s">
        <v>1883</v>
      </c>
      <c r="B668" s="430">
        <v>2019</v>
      </c>
      <c r="C668" s="16" t="s">
        <v>1128</v>
      </c>
      <c r="D668" s="430" t="s">
        <v>1884</v>
      </c>
      <c r="E668" s="430" t="s">
        <v>1885</v>
      </c>
      <c r="F668" s="430"/>
      <c r="H668" s="432" t="s">
        <v>1886</v>
      </c>
      <c r="I668" s="432" t="s">
        <v>1887</v>
      </c>
      <c r="J668" s="432" t="s">
        <v>1888</v>
      </c>
      <c r="K668" s="430" t="s">
        <v>1889</v>
      </c>
      <c r="L668" s="430" t="s">
        <v>1889</v>
      </c>
      <c r="M668" s="430">
        <v>3110</v>
      </c>
      <c r="N668" s="430" t="s">
        <v>1890</v>
      </c>
      <c r="O668" s="430" t="s">
        <v>1891</v>
      </c>
      <c r="P668" s="430" t="s">
        <v>1892</v>
      </c>
      <c r="Q668" s="432" t="s">
        <v>1893</v>
      </c>
      <c r="R668" s="432" t="s">
        <v>1894</v>
      </c>
      <c r="T668" s="430" t="s">
        <v>1895</v>
      </c>
      <c r="V668" s="430" t="s">
        <v>1895</v>
      </c>
      <c r="AD668" s="430">
        <v>20180701</v>
      </c>
      <c r="AE668" s="430">
        <v>20190630</v>
      </c>
      <c r="AG668" s="430" t="s">
        <v>1896</v>
      </c>
      <c r="AH668" s="430" t="s">
        <v>1896</v>
      </c>
      <c r="AI668" s="430" t="s">
        <v>1896</v>
      </c>
      <c r="AJ668" s="439">
        <v>12068</v>
      </c>
      <c r="AL668" s="433"/>
      <c r="AU668" s="430" t="s">
        <v>1896</v>
      </c>
      <c r="AV668" s="430" t="s">
        <v>1897</v>
      </c>
      <c r="BG668" s="435"/>
    </row>
    <row r="669" spans="1:59" ht="15" customHeight="1" x14ac:dyDescent="0.3">
      <c r="A669" s="430" t="s">
        <v>1883</v>
      </c>
      <c r="B669" s="430">
        <v>2019</v>
      </c>
      <c r="C669" s="16" t="s">
        <v>1130</v>
      </c>
      <c r="D669" s="430" t="s">
        <v>1884</v>
      </c>
      <c r="E669" s="430" t="s">
        <v>1885</v>
      </c>
      <c r="F669" s="430"/>
      <c r="H669" s="432" t="s">
        <v>1886</v>
      </c>
      <c r="I669" s="432" t="s">
        <v>1887</v>
      </c>
      <c r="J669" s="432" t="s">
        <v>1888</v>
      </c>
      <c r="K669" s="430" t="s">
        <v>1889</v>
      </c>
      <c r="L669" s="430" t="s">
        <v>1889</v>
      </c>
      <c r="M669" s="430">
        <v>3110</v>
      </c>
      <c r="N669" s="430" t="s">
        <v>1890</v>
      </c>
      <c r="O669" s="430" t="s">
        <v>1891</v>
      </c>
      <c r="P669" s="430" t="s">
        <v>1892</v>
      </c>
      <c r="Q669" s="432" t="s">
        <v>1893</v>
      </c>
      <c r="R669" s="432" t="s">
        <v>1894</v>
      </c>
      <c r="T669" s="430" t="s">
        <v>1895</v>
      </c>
      <c r="V669" s="430" t="s">
        <v>1895</v>
      </c>
      <c r="AD669" s="430">
        <v>20180701</v>
      </c>
      <c r="AE669" s="430">
        <v>20190630</v>
      </c>
      <c r="AG669" s="430" t="s">
        <v>1896</v>
      </c>
      <c r="AH669" s="430" t="s">
        <v>1896</v>
      </c>
      <c r="AI669" s="430" t="s">
        <v>1896</v>
      </c>
      <c r="AJ669" s="439">
        <v>12068</v>
      </c>
      <c r="AL669" s="433"/>
      <c r="AU669" s="430" t="s">
        <v>1896</v>
      </c>
      <c r="AV669" s="430" t="s">
        <v>1897</v>
      </c>
      <c r="BG669" s="435"/>
    </row>
    <row r="670" spans="1:59" ht="15" customHeight="1" x14ac:dyDescent="0.3">
      <c r="A670" s="430" t="s">
        <v>1883</v>
      </c>
      <c r="B670" s="430">
        <v>2019</v>
      </c>
      <c r="C670" s="16" t="s">
        <v>1132</v>
      </c>
      <c r="D670" s="430" t="s">
        <v>1884</v>
      </c>
      <c r="E670" s="430" t="s">
        <v>1885</v>
      </c>
      <c r="F670" s="430"/>
      <c r="H670" s="432" t="s">
        <v>1886</v>
      </c>
      <c r="I670" s="432" t="s">
        <v>1887</v>
      </c>
      <c r="J670" s="432" t="s">
        <v>1888</v>
      </c>
      <c r="K670" s="430" t="s">
        <v>1889</v>
      </c>
      <c r="L670" s="430" t="s">
        <v>1889</v>
      </c>
      <c r="M670" s="430">
        <v>3110</v>
      </c>
      <c r="N670" s="430" t="s">
        <v>1890</v>
      </c>
      <c r="O670" s="430" t="s">
        <v>1891</v>
      </c>
      <c r="P670" s="430" t="s">
        <v>1892</v>
      </c>
      <c r="Q670" s="432" t="s">
        <v>1893</v>
      </c>
      <c r="R670" s="432" t="s">
        <v>1894</v>
      </c>
      <c r="T670" s="430" t="s">
        <v>1895</v>
      </c>
      <c r="V670" s="430" t="s">
        <v>1895</v>
      </c>
      <c r="AD670" s="430">
        <v>20180701</v>
      </c>
      <c r="AE670" s="430">
        <v>20190630</v>
      </c>
      <c r="AG670" s="430" t="s">
        <v>1896</v>
      </c>
      <c r="AH670" s="430" t="s">
        <v>1896</v>
      </c>
      <c r="AI670" s="430" t="s">
        <v>1896</v>
      </c>
      <c r="AJ670" s="439">
        <v>12068</v>
      </c>
      <c r="AL670" s="433"/>
      <c r="AU670" s="430" t="s">
        <v>1896</v>
      </c>
      <c r="AV670" s="430" t="s">
        <v>1897</v>
      </c>
      <c r="BG670" s="435"/>
    </row>
    <row r="671" spans="1:59" ht="15" customHeight="1" x14ac:dyDescent="0.3">
      <c r="A671" s="430" t="s">
        <v>1883</v>
      </c>
      <c r="B671" s="430">
        <v>2019</v>
      </c>
      <c r="C671" s="16" t="s">
        <v>1133</v>
      </c>
      <c r="D671" s="430" t="s">
        <v>1884</v>
      </c>
      <c r="E671" s="430" t="s">
        <v>1885</v>
      </c>
      <c r="F671" s="430"/>
      <c r="H671" s="432" t="s">
        <v>1886</v>
      </c>
      <c r="I671" s="432" t="s">
        <v>1887</v>
      </c>
      <c r="J671" s="432" t="s">
        <v>1888</v>
      </c>
      <c r="K671" s="430" t="s">
        <v>1889</v>
      </c>
      <c r="L671" s="430" t="s">
        <v>1889</v>
      </c>
      <c r="M671" s="430">
        <v>3110</v>
      </c>
      <c r="N671" s="430" t="s">
        <v>1890</v>
      </c>
      <c r="O671" s="430" t="s">
        <v>1891</v>
      </c>
      <c r="P671" s="430" t="s">
        <v>1892</v>
      </c>
      <c r="Q671" s="432" t="s">
        <v>1893</v>
      </c>
      <c r="R671" s="432" t="s">
        <v>1894</v>
      </c>
      <c r="T671" s="430" t="s">
        <v>1895</v>
      </c>
      <c r="V671" s="430" t="s">
        <v>1895</v>
      </c>
      <c r="AD671" s="430">
        <v>20180701</v>
      </c>
      <c r="AE671" s="430">
        <v>20190630</v>
      </c>
      <c r="AG671" s="430" t="s">
        <v>1896</v>
      </c>
      <c r="AH671" s="430" t="s">
        <v>1896</v>
      </c>
      <c r="AI671" s="430" t="s">
        <v>1896</v>
      </c>
      <c r="AJ671" s="439">
        <v>12068</v>
      </c>
      <c r="AL671" s="433"/>
      <c r="AU671" s="430" t="s">
        <v>1896</v>
      </c>
      <c r="AV671" s="430" t="s">
        <v>1897</v>
      </c>
      <c r="BG671" s="435"/>
    </row>
    <row r="672" spans="1:59" ht="15" customHeight="1" x14ac:dyDescent="0.3">
      <c r="A672" s="430" t="s">
        <v>1883</v>
      </c>
      <c r="B672" s="430">
        <v>2019</v>
      </c>
      <c r="C672" s="16" t="s">
        <v>1016</v>
      </c>
      <c r="D672" s="430" t="s">
        <v>1884</v>
      </c>
      <c r="E672" s="430" t="s">
        <v>1885</v>
      </c>
      <c r="F672" s="430"/>
      <c r="H672" s="432" t="s">
        <v>1886</v>
      </c>
      <c r="I672" s="432" t="s">
        <v>1887</v>
      </c>
      <c r="J672" s="432" t="s">
        <v>1888</v>
      </c>
      <c r="K672" s="430" t="s">
        <v>1889</v>
      </c>
      <c r="L672" s="430" t="s">
        <v>1889</v>
      </c>
      <c r="M672" s="430">
        <v>3110</v>
      </c>
      <c r="N672" s="430" t="s">
        <v>1890</v>
      </c>
      <c r="O672" s="430" t="s">
        <v>1891</v>
      </c>
      <c r="P672" s="430" t="s">
        <v>1892</v>
      </c>
      <c r="Q672" s="432" t="s">
        <v>1893</v>
      </c>
      <c r="R672" s="432" t="s">
        <v>1894</v>
      </c>
      <c r="T672" s="430" t="s">
        <v>1895</v>
      </c>
      <c r="V672" s="430" t="s">
        <v>1895</v>
      </c>
      <c r="AD672" s="430">
        <v>20180701</v>
      </c>
      <c r="AE672" s="430">
        <v>20190630</v>
      </c>
      <c r="AG672" s="430" t="s">
        <v>1896</v>
      </c>
      <c r="AH672" s="430" t="s">
        <v>1896</v>
      </c>
      <c r="AI672" s="430" t="s">
        <v>1896</v>
      </c>
      <c r="AJ672" s="439">
        <v>6097</v>
      </c>
      <c r="AL672" s="433"/>
      <c r="AU672" s="430" t="s">
        <v>1896</v>
      </c>
      <c r="AV672" s="430" t="s">
        <v>1897</v>
      </c>
      <c r="BG672" s="435"/>
    </row>
    <row r="673" spans="1:59" ht="15" customHeight="1" x14ac:dyDescent="0.3">
      <c r="A673" s="430" t="s">
        <v>1883</v>
      </c>
      <c r="B673" s="430">
        <v>2019</v>
      </c>
      <c r="C673" s="16" t="s">
        <v>1137</v>
      </c>
      <c r="D673" s="430" t="s">
        <v>1884</v>
      </c>
      <c r="E673" s="430" t="s">
        <v>1885</v>
      </c>
      <c r="F673" s="430"/>
      <c r="H673" s="432" t="s">
        <v>1886</v>
      </c>
      <c r="I673" s="432" t="s">
        <v>1887</v>
      </c>
      <c r="J673" s="432" t="s">
        <v>1888</v>
      </c>
      <c r="K673" s="430" t="s">
        <v>1889</v>
      </c>
      <c r="L673" s="430" t="s">
        <v>1889</v>
      </c>
      <c r="M673" s="430">
        <v>3110</v>
      </c>
      <c r="N673" s="430" t="s">
        <v>1890</v>
      </c>
      <c r="O673" s="430" t="s">
        <v>1891</v>
      </c>
      <c r="P673" s="430" t="s">
        <v>1892</v>
      </c>
      <c r="Q673" s="432" t="s">
        <v>1893</v>
      </c>
      <c r="R673" s="432" t="s">
        <v>1894</v>
      </c>
      <c r="T673" s="430" t="s">
        <v>1895</v>
      </c>
      <c r="V673" s="430" t="s">
        <v>1895</v>
      </c>
      <c r="AD673" s="430">
        <v>20180701</v>
      </c>
      <c r="AE673" s="430">
        <v>20190630</v>
      </c>
      <c r="AG673" s="430" t="s">
        <v>1896</v>
      </c>
      <c r="AH673" s="430" t="s">
        <v>1896</v>
      </c>
      <c r="AI673" s="430" t="s">
        <v>1896</v>
      </c>
      <c r="AJ673" s="439">
        <v>12068</v>
      </c>
      <c r="AL673" s="433"/>
      <c r="AU673" s="430" t="s">
        <v>1896</v>
      </c>
      <c r="AV673" s="430" t="s">
        <v>1897</v>
      </c>
      <c r="BG673" s="435"/>
    </row>
    <row r="674" spans="1:59" ht="15" customHeight="1" x14ac:dyDescent="0.3">
      <c r="A674" s="430" t="s">
        <v>1883</v>
      </c>
      <c r="B674" s="430">
        <v>2019</v>
      </c>
      <c r="C674" s="16" t="s">
        <v>881</v>
      </c>
      <c r="D674" s="430" t="s">
        <v>1884</v>
      </c>
      <c r="E674" s="430" t="s">
        <v>1885</v>
      </c>
      <c r="F674" s="430"/>
      <c r="H674" s="432" t="s">
        <v>1886</v>
      </c>
      <c r="I674" s="432" t="s">
        <v>1887</v>
      </c>
      <c r="J674" s="432" t="s">
        <v>1888</v>
      </c>
      <c r="K674" s="430" t="s">
        <v>1889</v>
      </c>
      <c r="L674" s="430" t="s">
        <v>1889</v>
      </c>
      <c r="M674" s="430">
        <v>3110</v>
      </c>
      <c r="N674" s="430" t="s">
        <v>1890</v>
      </c>
      <c r="O674" s="430" t="s">
        <v>1891</v>
      </c>
      <c r="P674" s="430" t="s">
        <v>1892</v>
      </c>
      <c r="Q674" s="432" t="s">
        <v>1893</v>
      </c>
      <c r="R674" s="432" t="s">
        <v>1894</v>
      </c>
      <c r="T674" s="430" t="s">
        <v>1895</v>
      </c>
      <c r="V674" s="430" t="s">
        <v>1895</v>
      </c>
      <c r="AD674" s="430">
        <v>20180701</v>
      </c>
      <c r="AE674" s="430">
        <v>20190630</v>
      </c>
      <c r="AG674" s="430" t="s">
        <v>1896</v>
      </c>
      <c r="AH674" s="430" t="s">
        <v>1896</v>
      </c>
      <c r="AI674" s="430" t="s">
        <v>1896</v>
      </c>
      <c r="AJ674" s="439">
        <v>5291</v>
      </c>
      <c r="AL674" s="433"/>
      <c r="AU674" s="430" t="s">
        <v>1896</v>
      </c>
      <c r="AV674" s="430" t="s">
        <v>1897</v>
      </c>
      <c r="BG674" s="435"/>
    </row>
    <row r="675" spans="1:59" ht="15" customHeight="1" x14ac:dyDescent="0.3">
      <c r="A675" s="430" t="s">
        <v>1883</v>
      </c>
      <c r="B675" s="430">
        <v>2019</v>
      </c>
      <c r="C675" s="16" t="s">
        <v>1140</v>
      </c>
      <c r="D675" s="430" t="s">
        <v>1884</v>
      </c>
      <c r="E675" s="430" t="s">
        <v>1885</v>
      </c>
      <c r="F675" s="430"/>
      <c r="H675" s="432" t="s">
        <v>1886</v>
      </c>
      <c r="I675" s="432" t="s">
        <v>1887</v>
      </c>
      <c r="J675" s="432" t="s">
        <v>1888</v>
      </c>
      <c r="K675" s="430" t="s">
        <v>1889</v>
      </c>
      <c r="L675" s="430" t="s">
        <v>1889</v>
      </c>
      <c r="M675" s="430">
        <v>3110</v>
      </c>
      <c r="N675" s="430" t="s">
        <v>1890</v>
      </c>
      <c r="O675" s="430" t="s">
        <v>1891</v>
      </c>
      <c r="P675" s="430" t="s">
        <v>1892</v>
      </c>
      <c r="Q675" s="432" t="s">
        <v>1893</v>
      </c>
      <c r="R675" s="432" t="s">
        <v>1894</v>
      </c>
      <c r="T675" s="430" t="s">
        <v>1895</v>
      </c>
      <c r="V675" s="430" t="s">
        <v>1895</v>
      </c>
      <c r="AD675" s="430">
        <v>20180701</v>
      </c>
      <c r="AE675" s="430">
        <v>20190630</v>
      </c>
      <c r="AG675" s="430" t="s">
        <v>1896</v>
      </c>
      <c r="AH675" s="430" t="s">
        <v>1896</v>
      </c>
      <c r="AI675" s="430" t="s">
        <v>1896</v>
      </c>
      <c r="AJ675" s="439">
        <v>12068</v>
      </c>
      <c r="AL675" s="433"/>
      <c r="AU675" s="430" t="s">
        <v>1896</v>
      </c>
      <c r="AV675" s="430" t="s">
        <v>1897</v>
      </c>
      <c r="BG675" s="435"/>
    </row>
    <row r="676" spans="1:59" ht="15" customHeight="1" x14ac:dyDescent="0.3">
      <c r="A676" s="430" t="s">
        <v>1883</v>
      </c>
      <c r="B676" s="430">
        <v>2019</v>
      </c>
      <c r="C676" s="16" t="s">
        <v>869</v>
      </c>
      <c r="D676" s="430" t="s">
        <v>1884</v>
      </c>
      <c r="E676" s="430" t="s">
        <v>1885</v>
      </c>
      <c r="F676" s="430"/>
      <c r="H676" s="432" t="s">
        <v>1886</v>
      </c>
      <c r="I676" s="432" t="s">
        <v>1887</v>
      </c>
      <c r="J676" s="432" t="s">
        <v>1888</v>
      </c>
      <c r="K676" s="430" t="s">
        <v>1889</v>
      </c>
      <c r="L676" s="430" t="s">
        <v>1889</v>
      </c>
      <c r="M676" s="430">
        <v>3110</v>
      </c>
      <c r="N676" s="430" t="s">
        <v>1890</v>
      </c>
      <c r="O676" s="430" t="s">
        <v>1891</v>
      </c>
      <c r="P676" s="430" t="s">
        <v>1892</v>
      </c>
      <c r="Q676" s="432" t="s">
        <v>1893</v>
      </c>
      <c r="R676" s="432" t="s">
        <v>1894</v>
      </c>
      <c r="T676" s="430" t="s">
        <v>1895</v>
      </c>
      <c r="V676" s="430" t="s">
        <v>1895</v>
      </c>
      <c r="AD676" s="430">
        <v>20180701</v>
      </c>
      <c r="AE676" s="430">
        <v>20190630</v>
      </c>
      <c r="AG676" s="430" t="s">
        <v>1896</v>
      </c>
      <c r="AH676" s="430" t="s">
        <v>1896</v>
      </c>
      <c r="AI676" s="430" t="s">
        <v>1896</v>
      </c>
      <c r="AJ676" s="439">
        <v>4844</v>
      </c>
      <c r="AL676" s="433"/>
      <c r="AU676" s="430" t="s">
        <v>1896</v>
      </c>
      <c r="AV676" s="430" t="s">
        <v>1897</v>
      </c>
      <c r="BG676" s="435"/>
    </row>
    <row r="677" spans="1:59" ht="15" customHeight="1" x14ac:dyDescent="0.3">
      <c r="A677" s="430" t="s">
        <v>1883</v>
      </c>
      <c r="B677" s="430">
        <v>2019</v>
      </c>
      <c r="C677" s="16" t="s">
        <v>850</v>
      </c>
      <c r="D677" s="430" t="s">
        <v>1884</v>
      </c>
      <c r="E677" s="430" t="s">
        <v>1885</v>
      </c>
      <c r="F677" s="430"/>
      <c r="H677" s="432" t="s">
        <v>1886</v>
      </c>
      <c r="I677" s="432" t="s">
        <v>1887</v>
      </c>
      <c r="J677" s="432" t="s">
        <v>1888</v>
      </c>
      <c r="K677" s="430" t="s">
        <v>1889</v>
      </c>
      <c r="L677" s="430" t="s">
        <v>1889</v>
      </c>
      <c r="M677" s="430">
        <v>3110</v>
      </c>
      <c r="N677" s="430" t="s">
        <v>1890</v>
      </c>
      <c r="O677" s="430" t="s">
        <v>1891</v>
      </c>
      <c r="P677" s="430" t="s">
        <v>1892</v>
      </c>
      <c r="Q677" s="432" t="s">
        <v>1893</v>
      </c>
      <c r="R677" s="432" t="s">
        <v>1894</v>
      </c>
      <c r="T677" s="430" t="s">
        <v>1895</v>
      </c>
      <c r="V677" s="430" t="s">
        <v>1895</v>
      </c>
      <c r="AD677" s="430">
        <v>20180701</v>
      </c>
      <c r="AE677" s="430">
        <v>20190630</v>
      </c>
      <c r="AG677" s="430" t="s">
        <v>1896</v>
      </c>
      <c r="AH677" s="430" t="s">
        <v>1896</v>
      </c>
      <c r="AI677" s="430" t="s">
        <v>1896</v>
      </c>
      <c r="AJ677" s="439">
        <v>5404</v>
      </c>
      <c r="AL677" s="433"/>
      <c r="AU677" s="430" t="s">
        <v>1896</v>
      </c>
      <c r="AV677" s="430" t="s">
        <v>1897</v>
      </c>
      <c r="BG677" s="435"/>
    </row>
    <row r="678" spans="1:59" ht="15" customHeight="1" x14ac:dyDescent="0.3">
      <c r="A678" s="430" t="s">
        <v>1883</v>
      </c>
      <c r="B678" s="430">
        <v>2019</v>
      </c>
      <c r="C678" s="16" t="s">
        <v>1145</v>
      </c>
      <c r="D678" s="430" t="s">
        <v>1884</v>
      </c>
      <c r="E678" s="430" t="s">
        <v>1885</v>
      </c>
      <c r="F678" s="430"/>
      <c r="H678" s="432" t="s">
        <v>1886</v>
      </c>
      <c r="I678" s="432" t="s">
        <v>1887</v>
      </c>
      <c r="J678" s="432" t="s">
        <v>1888</v>
      </c>
      <c r="K678" s="430" t="s">
        <v>1889</v>
      </c>
      <c r="L678" s="430" t="s">
        <v>1889</v>
      </c>
      <c r="M678" s="430">
        <v>3110</v>
      </c>
      <c r="N678" s="430" t="s">
        <v>1890</v>
      </c>
      <c r="O678" s="430" t="s">
        <v>1891</v>
      </c>
      <c r="P678" s="430" t="s">
        <v>1892</v>
      </c>
      <c r="Q678" s="432" t="s">
        <v>1893</v>
      </c>
      <c r="R678" s="432" t="s">
        <v>1894</v>
      </c>
      <c r="T678" s="430" t="s">
        <v>1895</v>
      </c>
      <c r="V678" s="430" t="s">
        <v>1895</v>
      </c>
      <c r="AD678" s="430">
        <v>20180701</v>
      </c>
      <c r="AE678" s="430">
        <v>20190630</v>
      </c>
      <c r="AG678" s="430" t="s">
        <v>1896</v>
      </c>
      <c r="AH678" s="430" t="s">
        <v>1896</v>
      </c>
      <c r="AI678" s="430" t="s">
        <v>1896</v>
      </c>
      <c r="AJ678" s="439">
        <v>12068</v>
      </c>
      <c r="AL678" s="433"/>
      <c r="AU678" s="430" t="s">
        <v>1896</v>
      </c>
      <c r="AV678" s="430" t="s">
        <v>1897</v>
      </c>
      <c r="BG678" s="435"/>
    </row>
    <row r="679" spans="1:59" ht="15" customHeight="1" x14ac:dyDescent="0.3">
      <c r="A679" s="430" t="s">
        <v>1883</v>
      </c>
      <c r="B679" s="430">
        <v>2019</v>
      </c>
      <c r="C679" s="16" t="s">
        <v>1146</v>
      </c>
      <c r="D679" s="430" t="s">
        <v>1884</v>
      </c>
      <c r="E679" s="430" t="s">
        <v>1885</v>
      </c>
      <c r="F679" s="430"/>
      <c r="H679" s="432" t="s">
        <v>1886</v>
      </c>
      <c r="I679" s="432" t="s">
        <v>1887</v>
      </c>
      <c r="J679" s="432" t="s">
        <v>1888</v>
      </c>
      <c r="K679" s="430" t="s">
        <v>1889</v>
      </c>
      <c r="L679" s="430" t="s">
        <v>1889</v>
      </c>
      <c r="M679" s="430">
        <v>3110</v>
      </c>
      <c r="N679" s="430" t="s">
        <v>1890</v>
      </c>
      <c r="O679" s="430" t="s">
        <v>1891</v>
      </c>
      <c r="P679" s="430" t="s">
        <v>1892</v>
      </c>
      <c r="Q679" s="432" t="s">
        <v>1893</v>
      </c>
      <c r="R679" s="432" t="s">
        <v>1894</v>
      </c>
      <c r="T679" s="430" t="s">
        <v>1895</v>
      </c>
      <c r="V679" s="430" t="s">
        <v>1895</v>
      </c>
      <c r="AD679" s="430">
        <v>20180701</v>
      </c>
      <c r="AE679" s="430">
        <v>20190630</v>
      </c>
      <c r="AG679" s="430" t="s">
        <v>1896</v>
      </c>
      <c r="AH679" s="430" t="s">
        <v>1896</v>
      </c>
      <c r="AI679" s="430" t="s">
        <v>1896</v>
      </c>
      <c r="AJ679" s="439">
        <v>12068</v>
      </c>
      <c r="AL679" s="433"/>
      <c r="AU679" s="430" t="s">
        <v>1896</v>
      </c>
      <c r="AV679" s="430" t="s">
        <v>1897</v>
      </c>
      <c r="BG679" s="435"/>
    </row>
    <row r="680" spans="1:59" ht="15" customHeight="1" x14ac:dyDescent="0.3">
      <c r="A680" s="430" t="s">
        <v>1883</v>
      </c>
      <c r="B680" s="430">
        <v>2019</v>
      </c>
      <c r="C680" s="16" t="s">
        <v>1148</v>
      </c>
      <c r="D680" s="430" t="s">
        <v>1884</v>
      </c>
      <c r="E680" s="430" t="s">
        <v>1885</v>
      </c>
      <c r="F680" s="430"/>
      <c r="H680" s="432" t="s">
        <v>1886</v>
      </c>
      <c r="I680" s="432" t="s">
        <v>1887</v>
      </c>
      <c r="J680" s="432" t="s">
        <v>1888</v>
      </c>
      <c r="K680" s="430" t="s">
        <v>1889</v>
      </c>
      <c r="L680" s="430" t="s">
        <v>1889</v>
      </c>
      <c r="M680" s="430">
        <v>3110</v>
      </c>
      <c r="N680" s="430" t="s">
        <v>1890</v>
      </c>
      <c r="O680" s="430" t="s">
        <v>1891</v>
      </c>
      <c r="P680" s="430" t="s">
        <v>1892</v>
      </c>
      <c r="Q680" s="432" t="s">
        <v>1893</v>
      </c>
      <c r="R680" s="432" t="s">
        <v>1894</v>
      </c>
      <c r="T680" s="430" t="s">
        <v>1895</v>
      </c>
      <c r="V680" s="430" t="s">
        <v>1895</v>
      </c>
      <c r="AD680" s="430">
        <v>20180701</v>
      </c>
      <c r="AE680" s="430">
        <v>20190630</v>
      </c>
      <c r="AG680" s="430" t="s">
        <v>1896</v>
      </c>
      <c r="AH680" s="430" t="s">
        <v>1896</v>
      </c>
      <c r="AI680" s="430" t="s">
        <v>1896</v>
      </c>
      <c r="AJ680" s="439">
        <v>12068</v>
      </c>
      <c r="AL680" s="433"/>
      <c r="AU680" s="430" t="s">
        <v>1896</v>
      </c>
      <c r="AV680" s="430" t="s">
        <v>1897</v>
      </c>
      <c r="BG680" s="435"/>
    </row>
    <row r="681" spans="1:59" ht="15" customHeight="1" x14ac:dyDescent="0.3">
      <c r="A681" s="430" t="s">
        <v>1883</v>
      </c>
      <c r="B681" s="430">
        <v>2019</v>
      </c>
      <c r="C681" s="16" t="s">
        <v>1150</v>
      </c>
      <c r="D681" s="430" t="s">
        <v>1884</v>
      </c>
      <c r="E681" s="430" t="s">
        <v>1885</v>
      </c>
      <c r="F681" s="430"/>
      <c r="H681" s="432" t="s">
        <v>1886</v>
      </c>
      <c r="I681" s="432" t="s">
        <v>1887</v>
      </c>
      <c r="J681" s="432" t="s">
        <v>1888</v>
      </c>
      <c r="K681" s="430" t="s">
        <v>1889</v>
      </c>
      <c r="L681" s="430" t="s">
        <v>1889</v>
      </c>
      <c r="M681" s="430">
        <v>3110</v>
      </c>
      <c r="N681" s="430" t="s">
        <v>1890</v>
      </c>
      <c r="O681" s="430" t="s">
        <v>1891</v>
      </c>
      <c r="P681" s="430" t="s">
        <v>1892</v>
      </c>
      <c r="Q681" s="432" t="s">
        <v>1893</v>
      </c>
      <c r="R681" s="432" t="s">
        <v>1894</v>
      </c>
      <c r="T681" s="430" t="s">
        <v>1895</v>
      </c>
      <c r="V681" s="430" t="s">
        <v>1895</v>
      </c>
      <c r="AD681" s="430">
        <v>20180701</v>
      </c>
      <c r="AE681" s="430">
        <v>20190630</v>
      </c>
      <c r="AG681" s="430" t="s">
        <v>1896</v>
      </c>
      <c r="AH681" s="430" t="s">
        <v>1896</v>
      </c>
      <c r="AI681" s="430" t="s">
        <v>1896</v>
      </c>
      <c r="AJ681" s="439">
        <v>12068</v>
      </c>
      <c r="AL681" s="433"/>
      <c r="AU681" s="430" t="s">
        <v>1896</v>
      </c>
      <c r="AV681" s="430" t="s">
        <v>1897</v>
      </c>
      <c r="BG681" s="435"/>
    </row>
    <row r="682" spans="1:59" ht="15" customHeight="1" x14ac:dyDescent="0.3">
      <c r="A682" s="430" t="s">
        <v>1883</v>
      </c>
      <c r="B682" s="430">
        <v>2019</v>
      </c>
      <c r="C682" s="16" t="s">
        <v>1151</v>
      </c>
      <c r="D682" s="430" t="s">
        <v>1884</v>
      </c>
      <c r="E682" s="430" t="s">
        <v>1885</v>
      </c>
      <c r="F682" s="430"/>
      <c r="H682" s="432" t="s">
        <v>1886</v>
      </c>
      <c r="I682" s="432" t="s">
        <v>1887</v>
      </c>
      <c r="J682" s="432" t="s">
        <v>1888</v>
      </c>
      <c r="K682" s="430" t="s">
        <v>1889</v>
      </c>
      <c r="L682" s="430" t="s">
        <v>1889</v>
      </c>
      <c r="M682" s="430">
        <v>3110</v>
      </c>
      <c r="N682" s="430" t="s">
        <v>1890</v>
      </c>
      <c r="O682" s="430" t="s">
        <v>1891</v>
      </c>
      <c r="P682" s="430" t="s">
        <v>1892</v>
      </c>
      <c r="Q682" s="432" t="s">
        <v>1893</v>
      </c>
      <c r="R682" s="432" t="s">
        <v>1894</v>
      </c>
      <c r="T682" s="430" t="s">
        <v>1895</v>
      </c>
      <c r="V682" s="430" t="s">
        <v>1895</v>
      </c>
      <c r="AD682" s="430">
        <v>20180701</v>
      </c>
      <c r="AE682" s="430">
        <v>20190630</v>
      </c>
      <c r="AG682" s="430" t="s">
        <v>1896</v>
      </c>
      <c r="AH682" s="430" t="s">
        <v>1896</v>
      </c>
      <c r="AI682" s="430" t="s">
        <v>1896</v>
      </c>
      <c r="AJ682" s="439">
        <v>12068</v>
      </c>
      <c r="AL682" s="433"/>
      <c r="AU682" s="430" t="s">
        <v>1896</v>
      </c>
      <c r="AV682" s="430" t="s">
        <v>1897</v>
      </c>
      <c r="BG682" s="435"/>
    </row>
    <row r="683" spans="1:59" ht="15" customHeight="1" x14ac:dyDescent="0.3">
      <c r="A683" s="430" t="s">
        <v>1883</v>
      </c>
      <c r="B683" s="430">
        <v>2019</v>
      </c>
      <c r="C683" s="16" t="s">
        <v>1212</v>
      </c>
      <c r="D683" s="430" t="s">
        <v>1884</v>
      </c>
      <c r="E683" s="430" t="s">
        <v>1885</v>
      </c>
      <c r="F683" s="430"/>
      <c r="H683" s="432" t="s">
        <v>1886</v>
      </c>
      <c r="I683" s="432" t="s">
        <v>1887</v>
      </c>
      <c r="J683" s="432" t="s">
        <v>1888</v>
      </c>
      <c r="K683" s="430" t="s">
        <v>1889</v>
      </c>
      <c r="L683" s="430" t="s">
        <v>1889</v>
      </c>
      <c r="M683" s="430">
        <v>3110</v>
      </c>
      <c r="N683" s="430" t="s">
        <v>1890</v>
      </c>
      <c r="O683" s="430" t="s">
        <v>1891</v>
      </c>
      <c r="P683" s="430" t="s">
        <v>1892</v>
      </c>
      <c r="Q683" s="432" t="s">
        <v>1893</v>
      </c>
      <c r="R683" s="432" t="s">
        <v>1894</v>
      </c>
      <c r="T683" s="430" t="s">
        <v>1895</v>
      </c>
      <c r="V683" s="430" t="s">
        <v>1895</v>
      </c>
      <c r="AD683" s="430">
        <v>20180701</v>
      </c>
      <c r="AE683" s="430">
        <v>20190630</v>
      </c>
      <c r="AG683" s="430" t="s">
        <v>1896</v>
      </c>
      <c r="AH683" s="430" t="s">
        <v>1896</v>
      </c>
      <c r="AI683" s="430" t="s">
        <v>1896</v>
      </c>
      <c r="AJ683" s="439">
        <v>8729</v>
      </c>
      <c r="AL683" s="433"/>
      <c r="AU683" s="430" t="s">
        <v>1896</v>
      </c>
      <c r="AV683" s="430" t="s">
        <v>1897</v>
      </c>
      <c r="BG683" s="435"/>
    </row>
    <row r="684" spans="1:59" ht="15" customHeight="1" x14ac:dyDescent="0.3">
      <c r="A684" s="430" t="s">
        <v>1883</v>
      </c>
      <c r="B684" s="430">
        <v>2019</v>
      </c>
      <c r="C684" s="16" t="s">
        <v>1154</v>
      </c>
      <c r="D684" s="430" t="s">
        <v>1884</v>
      </c>
      <c r="E684" s="430" t="s">
        <v>1885</v>
      </c>
      <c r="F684" s="430"/>
      <c r="H684" s="432" t="s">
        <v>1886</v>
      </c>
      <c r="I684" s="432" t="s">
        <v>1887</v>
      </c>
      <c r="J684" s="432" t="s">
        <v>1888</v>
      </c>
      <c r="K684" s="430" t="s">
        <v>1889</v>
      </c>
      <c r="L684" s="430" t="s">
        <v>1889</v>
      </c>
      <c r="M684" s="430">
        <v>3110</v>
      </c>
      <c r="N684" s="430" t="s">
        <v>1890</v>
      </c>
      <c r="O684" s="430" t="s">
        <v>1891</v>
      </c>
      <c r="P684" s="430" t="s">
        <v>1892</v>
      </c>
      <c r="Q684" s="432" t="s">
        <v>1893</v>
      </c>
      <c r="R684" s="432" t="s">
        <v>1894</v>
      </c>
      <c r="T684" s="430" t="s">
        <v>1895</v>
      </c>
      <c r="V684" s="430" t="s">
        <v>1895</v>
      </c>
      <c r="AD684" s="430">
        <v>20180701</v>
      </c>
      <c r="AE684" s="430">
        <v>20190630</v>
      </c>
      <c r="AG684" s="430" t="s">
        <v>1896</v>
      </c>
      <c r="AH684" s="430" t="s">
        <v>1896</v>
      </c>
      <c r="AI684" s="430" t="s">
        <v>1896</v>
      </c>
      <c r="AJ684" s="439">
        <v>12068</v>
      </c>
      <c r="AL684" s="433"/>
      <c r="AU684" s="430" t="s">
        <v>1896</v>
      </c>
      <c r="AV684" s="430" t="s">
        <v>1897</v>
      </c>
      <c r="BG684" s="435"/>
    </row>
    <row r="685" spans="1:59" ht="15" customHeight="1" x14ac:dyDescent="0.3">
      <c r="A685" s="430" t="s">
        <v>1883</v>
      </c>
      <c r="B685" s="430">
        <v>2019</v>
      </c>
      <c r="C685" s="16" t="s">
        <v>1155</v>
      </c>
      <c r="D685" s="430" t="s">
        <v>1884</v>
      </c>
      <c r="E685" s="430" t="s">
        <v>1885</v>
      </c>
      <c r="F685" s="430"/>
      <c r="H685" s="432" t="s">
        <v>1886</v>
      </c>
      <c r="I685" s="432" t="s">
        <v>1887</v>
      </c>
      <c r="J685" s="432" t="s">
        <v>1888</v>
      </c>
      <c r="K685" s="430" t="s">
        <v>1889</v>
      </c>
      <c r="L685" s="430" t="s">
        <v>1889</v>
      </c>
      <c r="M685" s="430">
        <v>3110</v>
      </c>
      <c r="N685" s="430" t="s">
        <v>1890</v>
      </c>
      <c r="O685" s="430" t="s">
        <v>1891</v>
      </c>
      <c r="P685" s="430" t="s">
        <v>1892</v>
      </c>
      <c r="Q685" s="432" t="s">
        <v>1893</v>
      </c>
      <c r="R685" s="432" t="s">
        <v>1894</v>
      </c>
      <c r="T685" s="430" t="s">
        <v>1895</v>
      </c>
      <c r="V685" s="430" t="s">
        <v>1895</v>
      </c>
      <c r="AD685" s="430">
        <v>20180701</v>
      </c>
      <c r="AE685" s="430">
        <v>20190630</v>
      </c>
      <c r="AG685" s="430" t="s">
        <v>1896</v>
      </c>
      <c r="AH685" s="430" t="s">
        <v>1896</v>
      </c>
      <c r="AI685" s="430" t="s">
        <v>1896</v>
      </c>
      <c r="AJ685" s="439">
        <v>12068</v>
      </c>
      <c r="AL685" s="433"/>
      <c r="AU685" s="430" t="s">
        <v>1896</v>
      </c>
      <c r="AV685" s="430" t="s">
        <v>1897</v>
      </c>
      <c r="BG685" s="435"/>
    </row>
    <row r="686" spans="1:59" ht="15" customHeight="1" x14ac:dyDescent="0.3">
      <c r="A686" s="430" t="s">
        <v>1883</v>
      </c>
      <c r="B686" s="430">
        <v>2019</v>
      </c>
      <c r="C686" s="16" t="s">
        <v>1157</v>
      </c>
      <c r="D686" s="430" t="s">
        <v>1884</v>
      </c>
      <c r="E686" s="430" t="s">
        <v>1885</v>
      </c>
      <c r="F686" s="430"/>
      <c r="H686" s="432" t="s">
        <v>1886</v>
      </c>
      <c r="I686" s="432" t="s">
        <v>1887</v>
      </c>
      <c r="J686" s="432" t="s">
        <v>1888</v>
      </c>
      <c r="K686" s="430" t="s">
        <v>1889</v>
      </c>
      <c r="L686" s="430" t="s">
        <v>1889</v>
      </c>
      <c r="M686" s="430">
        <v>3110</v>
      </c>
      <c r="N686" s="430" t="s">
        <v>1890</v>
      </c>
      <c r="O686" s="430" t="s">
        <v>1891</v>
      </c>
      <c r="P686" s="430" t="s">
        <v>1892</v>
      </c>
      <c r="Q686" s="432" t="s">
        <v>1893</v>
      </c>
      <c r="R686" s="432" t="s">
        <v>1894</v>
      </c>
      <c r="T686" s="430" t="s">
        <v>1895</v>
      </c>
      <c r="V686" s="430" t="s">
        <v>1895</v>
      </c>
      <c r="AD686" s="430">
        <v>20180701</v>
      </c>
      <c r="AE686" s="430">
        <v>20190630</v>
      </c>
      <c r="AG686" s="430" t="s">
        <v>1896</v>
      </c>
      <c r="AH686" s="430" t="s">
        <v>1896</v>
      </c>
      <c r="AI686" s="430" t="s">
        <v>1896</v>
      </c>
      <c r="AJ686" s="439">
        <v>12068</v>
      </c>
      <c r="AL686" s="433"/>
      <c r="AU686" s="430" t="s">
        <v>1896</v>
      </c>
      <c r="AV686" s="430" t="s">
        <v>1897</v>
      </c>
      <c r="BG686" s="435"/>
    </row>
    <row r="687" spans="1:59" ht="15" customHeight="1" x14ac:dyDescent="0.3">
      <c r="A687" s="430" t="s">
        <v>1883</v>
      </c>
      <c r="B687" s="430">
        <v>2019</v>
      </c>
      <c r="C687" s="16" t="s">
        <v>1159</v>
      </c>
      <c r="D687" s="430" t="s">
        <v>1884</v>
      </c>
      <c r="E687" s="430" t="s">
        <v>1885</v>
      </c>
      <c r="F687" s="430"/>
      <c r="H687" s="432" t="s">
        <v>1886</v>
      </c>
      <c r="I687" s="432" t="s">
        <v>1887</v>
      </c>
      <c r="J687" s="432" t="s">
        <v>1888</v>
      </c>
      <c r="K687" s="430" t="s">
        <v>1889</v>
      </c>
      <c r="L687" s="430" t="s">
        <v>1889</v>
      </c>
      <c r="M687" s="430">
        <v>3110</v>
      </c>
      <c r="N687" s="430" t="s">
        <v>1890</v>
      </c>
      <c r="O687" s="430" t="s">
        <v>1891</v>
      </c>
      <c r="P687" s="430" t="s">
        <v>1892</v>
      </c>
      <c r="Q687" s="432" t="s">
        <v>1893</v>
      </c>
      <c r="R687" s="432" t="s">
        <v>1894</v>
      </c>
      <c r="T687" s="430" t="s">
        <v>1895</v>
      </c>
      <c r="V687" s="430" t="s">
        <v>1895</v>
      </c>
      <c r="AD687" s="430">
        <v>20180701</v>
      </c>
      <c r="AE687" s="430">
        <v>20190630</v>
      </c>
      <c r="AG687" s="430" t="s">
        <v>1896</v>
      </c>
      <c r="AH687" s="430" t="s">
        <v>1896</v>
      </c>
      <c r="AI687" s="430" t="s">
        <v>1896</v>
      </c>
      <c r="AJ687" s="439">
        <v>12068</v>
      </c>
      <c r="AL687" s="433"/>
      <c r="AU687" s="430" t="s">
        <v>1896</v>
      </c>
      <c r="AV687" s="430" t="s">
        <v>1897</v>
      </c>
      <c r="BG687" s="435"/>
    </row>
    <row r="688" spans="1:59" ht="15" customHeight="1" x14ac:dyDescent="0.3">
      <c r="A688" s="430" t="s">
        <v>1883</v>
      </c>
      <c r="B688" s="430">
        <v>2019</v>
      </c>
      <c r="C688" s="16" t="s">
        <v>1161</v>
      </c>
      <c r="D688" s="430" t="s">
        <v>1884</v>
      </c>
      <c r="E688" s="430" t="s">
        <v>1885</v>
      </c>
      <c r="F688" s="430"/>
      <c r="H688" s="432" t="s">
        <v>1886</v>
      </c>
      <c r="I688" s="432" t="s">
        <v>1887</v>
      </c>
      <c r="J688" s="432" t="s">
        <v>1888</v>
      </c>
      <c r="K688" s="430" t="s">
        <v>1889</v>
      </c>
      <c r="L688" s="430" t="s">
        <v>1889</v>
      </c>
      <c r="M688" s="430">
        <v>3110</v>
      </c>
      <c r="N688" s="430" t="s">
        <v>1890</v>
      </c>
      <c r="O688" s="430" t="s">
        <v>1891</v>
      </c>
      <c r="P688" s="430" t="s">
        <v>1892</v>
      </c>
      <c r="Q688" s="432" t="s">
        <v>1893</v>
      </c>
      <c r="R688" s="432" t="s">
        <v>1894</v>
      </c>
      <c r="T688" s="430" t="s">
        <v>1895</v>
      </c>
      <c r="V688" s="430" t="s">
        <v>1895</v>
      </c>
      <c r="AD688" s="430">
        <v>20180701</v>
      </c>
      <c r="AE688" s="430">
        <v>20190630</v>
      </c>
      <c r="AG688" s="430" t="s">
        <v>1896</v>
      </c>
      <c r="AH688" s="430" t="s">
        <v>1896</v>
      </c>
      <c r="AI688" s="430" t="s">
        <v>1896</v>
      </c>
      <c r="AJ688" s="439">
        <v>12068</v>
      </c>
      <c r="AL688" s="433"/>
      <c r="AU688" s="430" t="s">
        <v>1896</v>
      </c>
      <c r="AV688" s="430" t="s">
        <v>1897</v>
      </c>
      <c r="BG688" s="435"/>
    </row>
    <row r="689" spans="1:59" ht="15" customHeight="1" x14ac:dyDescent="0.3">
      <c r="A689" s="430" t="s">
        <v>1883</v>
      </c>
      <c r="B689" s="430">
        <v>2019</v>
      </c>
      <c r="C689" s="16" t="s">
        <v>1163</v>
      </c>
      <c r="D689" s="430" t="s">
        <v>1884</v>
      </c>
      <c r="E689" s="430" t="s">
        <v>1885</v>
      </c>
      <c r="F689" s="430"/>
      <c r="H689" s="432" t="s">
        <v>1886</v>
      </c>
      <c r="I689" s="432" t="s">
        <v>1887</v>
      </c>
      <c r="J689" s="432" t="s">
        <v>1888</v>
      </c>
      <c r="K689" s="430" t="s">
        <v>1889</v>
      </c>
      <c r="L689" s="430" t="s">
        <v>1889</v>
      </c>
      <c r="M689" s="430">
        <v>3110</v>
      </c>
      <c r="N689" s="430" t="s">
        <v>1890</v>
      </c>
      <c r="O689" s="430" t="s">
        <v>1891</v>
      </c>
      <c r="P689" s="430" t="s">
        <v>1892</v>
      </c>
      <c r="Q689" s="432" t="s">
        <v>1893</v>
      </c>
      <c r="R689" s="432" t="s">
        <v>1894</v>
      </c>
      <c r="T689" s="430" t="s">
        <v>1895</v>
      </c>
      <c r="V689" s="430" t="s">
        <v>1895</v>
      </c>
      <c r="AD689" s="430">
        <v>20180701</v>
      </c>
      <c r="AE689" s="430">
        <v>20190630</v>
      </c>
      <c r="AG689" s="430" t="s">
        <v>1896</v>
      </c>
      <c r="AH689" s="430" t="s">
        <v>1896</v>
      </c>
      <c r="AI689" s="430" t="s">
        <v>1896</v>
      </c>
      <c r="AJ689" s="439">
        <v>12068</v>
      </c>
      <c r="AL689" s="433"/>
      <c r="AU689" s="430" t="s">
        <v>1896</v>
      </c>
      <c r="AV689" s="430" t="s">
        <v>1897</v>
      </c>
      <c r="BG689" s="435"/>
    </row>
    <row r="690" spans="1:59" ht="15" customHeight="1" x14ac:dyDescent="0.3">
      <c r="A690" s="430" t="s">
        <v>1883</v>
      </c>
      <c r="B690" s="430">
        <v>2019</v>
      </c>
      <c r="C690" s="16" t="s">
        <v>1164</v>
      </c>
      <c r="D690" s="430" t="s">
        <v>1884</v>
      </c>
      <c r="E690" s="430" t="s">
        <v>1885</v>
      </c>
      <c r="F690" s="430"/>
      <c r="H690" s="432" t="s">
        <v>1886</v>
      </c>
      <c r="I690" s="432" t="s">
        <v>1887</v>
      </c>
      <c r="J690" s="432" t="s">
        <v>1888</v>
      </c>
      <c r="K690" s="430" t="s">
        <v>1889</v>
      </c>
      <c r="L690" s="430" t="s">
        <v>1889</v>
      </c>
      <c r="M690" s="430">
        <v>3110</v>
      </c>
      <c r="N690" s="430" t="s">
        <v>1890</v>
      </c>
      <c r="O690" s="430" t="s">
        <v>1891</v>
      </c>
      <c r="P690" s="430" t="s">
        <v>1892</v>
      </c>
      <c r="Q690" s="432" t="s">
        <v>1893</v>
      </c>
      <c r="R690" s="432" t="s">
        <v>1894</v>
      </c>
      <c r="T690" s="430" t="s">
        <v>1895</v>
      </c>
      <c r="V690" s="430" t="s">
        <v>1895</v>
      </c>
      <c r="AD690" s="430">
        <v>20180701</v>
      </c>
      <c r="AE690" s="430">
        <v>20190630</v>
      </c>
      <c r="AG690" s="430" t="s">
        <v>1896</v>
      </c>
      <c r="AH690" s="430" t="s">
        <v>1896</v>
      </c>
      <c r="AI690" s="430" t="s">
        <v>1896</v>
      </c>
      <c r="AJ690" s="439">
        <v>12068</v>
      </c>
      <c r="AL690" s="433"/>
      <c r="AU690" s="430" t="s">
        <v>1896</v>
      </c>
      <c r="AV690" s="430" t="s">
        <v>1897</v>
      </c>
      <c r="BG690" s="435"/>
    </row>
    <row r="691" spans="1:59" ht="15" customHeight="1" x14ac:dyDescent="0.3">
      <c r="A691" s="430" t="s">
        <v>1883</v>
      </c>
      <c r="B691" s="430">
        <v>2019</v>
      </c>
      <c r="C691" s="16" t="s">
        <v>1166</v>
      </c>
      <c r="D691" s="430" t="s">
        <v>1884</v>
      </c>
      <c r="E691" s="430" t="s">
        <v>1885</v>
      </c>
      <c r="F691" s="430"/>
      <c r="H691" s="432" t="s">
        <v>1886</v>
      </c>
      <c r="I691" s="432" t="s">
        <v>1887</v>
      </c>
      <c r="J691" s="432" t="s">
        <v>1888</v>
      </c>
      <c r="K691" s="430" t="s">
        <v>1889</v>
      </c>
      <c r="L691" s="430" t="s">
        <v>1889</v>
      </c>
      <c r="M691" s="430">
        <v>3110</v>
      </c>
      <c r="N691" s="430" t="s">
        <v>1890</v>
      </c>
      <c r="O691" s="430" t="s">
        <v>1891</v>
      </c>
      <c r="P691" s="430" t="s">
        <v>1892</v>
      </c>
      <c r="Q691" s="432" t="s">
        <v>1893</v>
      </c>
      <c r="R691" s="432" t="s">
        <v>1894</v>
      </c>
      <c r="T691" s="430" t="s">
        <v>1895</v>
      </c>
      <c r="V691" s="430" t="s">
        <v>1895</v>
      </c>
      <c r="AD691" s="430">
        <v>20180701</v>
      </c>
      <c r="AE691" s="430">
        <v>20190630</v>
      </c>
      <c r="AG691" s="430" t="s">
        <v>1896</v>
      </c>
      <c r="AH691" s="430" t="s">
        <v>1896</v>
      </c>
      <c r="AI691" s="430" t="s">
        <v>1896</v>
      </c>
      <c r="AJ691" s="439">
        <v>12068</v>
      </c>
      <c r="AL691" s="433"/>
      <c r="AU691" s="430" t="s">
        <v>1896</v>
      </c>
      <c r="AV691" s="430" t="s">
        <v>1897</v>
      </c>
      <c r="BG691" s="435"/>
    </row>
    <row r="692" spans="1:59" ht="15" customHeight="1" x14ac:dyDescent="0.3">
      <c r="A692" s="430" t="s">
        <v>1883</v>
      </c>
      <c r="B692" s="430">
        <v>2019</v>
      </c>
      <c r="C692" s="16" t="s">
        <v>1192</v>
      </c>
      <c r="D692" s="430" t="s">
        <v>1884</v>
      </c>
      <c r="E692" s="430" t="s">
        <v>1885</v>
      </c>
      <c r="F692" s="430"/>
      <c r="H692" s="432" t="s">
        <v>1886</v>
      </c>
      <c r="I692" s="432" t="s">
        <v>1887</v>
      </c>
      <c r="J692" s="432" t="s">
        <v>1888</v>
      </c>
      <c r="K692" s="430" t="s">
        <v>1889</v>
      </c>
      <c r="L692" s="430" t="s">
        <v>1889</v>
      </c>
      <c r="M692" s="430">
        <v>3110</v>
      </c>
      <c r="N692" s="430" t="s">
        <v>1890</v>
      </c>
      <c r="O692" s="430" t="s">
        <v>1891</v>
      </c>
      <c r="P692" s="430" t="s">
        <v>1892</v>
      </c>
      <c r="Q692" s="432" t="s">
        <v>1893</v>
      </c>
      <c r="R692" s="432" t="s">
        <v>1894</v>
      </c>
      <c r="T692" s="430" t="s">
        <v>1895</v>
      </c>
      <c r="V692" s="430" t="s">
        <v>1895</v>
      </c>
      <c r="AD692" s="430">
        <v>20180701</v>
      </c>
      <c r="AE692" s="430">
        <v>20190630</v>
      </c>
      <c r="AG692" s="430" t="s">
        <v>1896</v>
      </c>
      <c r="AH692" s="430" t="s">
        <v>1896</v>
      </c>
      <c r="AI692" s="430" t="s">
        <v>1896</v>
      </c>
      <c r="AJ692" s="439">
        <v>2433</v>
      </c>
      <c r="AL692" s="433"/>
      <c r="AU692" s="430" t="s">
        <v>1896</v>
      </c>
      <c r="AV692" s="430" t="s">
        <v>1897</v>
      </c>
      <c r="BG692" s="435"/>
    </row>
    <row r="693" spans="1:59" ht="15" customHeight="1" x14ac:dyDescent="0.3">
      <c r="A693" s="430" t="s">
        <v>1883</v>
      </c>
      <c r="B693" s="430">
        <v>2019</v>
      </c>
      <c r="C693" s="16" t="s">
        <v>834</v>
      </c>
      <c r="D693" s="430" t="s">
        <v>1884</v>
      </c>
      <c r="E693" s="430" t="s">
        <v>1885</v>
      </c>
      <c r="F693" s="430"/>
      <c r="H693" s="432" t="s">
        <v>1886</v>
      </c>
      <c r="I693" s="432" t="s">
        <v>1887</v>
      </c>
      <c r="J693" s="432" t="s">
        <v>1888</v>
      </c>
      <c r="K693" s="430" t="s">
        <v>1889</v>
      </c>
      <c r="L693" s="430" t="s">
        <v>1889</v>
      </c>
      <c r="M693" s="430">
        <v>3110</v>
      </c>
      <c r="N693" s="430" t="s">
        <v>1890</v>
      </c>
      <c r="O693" s="430" t="s">
        <v>1891</v>
      </c>
      <c r="P693" s="430" t="s">
        <v>1892</v>
      </c>
      <c r="Q693" s="432" t="s">
        <v>1893</v>
      </c>
      <c r="R693" s="432" t="s">
        <v>1894</v>
      </c>
      <c r="T693" s="430" t="s">
        <v>1895</v>
      </c>
      <c r="V693" s="430" t="s">
        <v>1895</v>
      </c>
      <c r="AD693" s="430">
        <v>20180701</v>
      </c>
      <c r="AE693" s="430">
        <v>20190630</v>
      </c>
      <c r="AG693" s="430" t="s">
        <v>1896</v>
      </c>
      <c r="AH693" s="430" t="s">
        <v>1896</v>
      </c>
      <c r="AI693" s="430" t="s">
        <v>1896</v>
      </c>
      <c r="AJ693" s="439">
        <v>9931</v>
      </c>
      <c r="AL693" s="433"/>
      <c r="AU693" s="430" t="s">
        <v>1896</v>
      </c>
      <c r="AV693" s="430" t="s">
        <v>1897</v>
      </c>
      <c r="BG693" s="435"/>
    </row>
    <row r="694" spans="1:59" ht="15" customHeight="1" x14ac:dyDescent="0.3">
      <c r="A694" s="430" t="s">
        <v>1883</v>
      </c>
      <c r="B694" s="430">
        <v>2019</v>
      </c>
      <c r="C694" s="16" t="s">
        <v>1172</v>
      </c>
      <c r="D694" s="430" t="s">
        <v>1884</v>
      </c>
      <c r="E694" s="430" t="s">
        <v>1885</v>
      </c>
      <c r="F694" s="430"/>
      <c r="H694" s="432" t="s">
        <v>1886</v>
      </c>
      <c r="I694" s="432" t="s">
        <v>1887</v>
      </c>
      <c r="J694" s="432" t="s">
        <v>1888</v>
      </c>
      <c r="K694" s="430" t="s">
        <v>1889</v>
      </c>
      <c r="L694" s="430" t="s">
        <v>1889</v>
      </c>
      <c r="M694" s="430">
        <v>3110</v>
      </c>
      <c r="N694" s="430" t="s">
        <v>1890</v>
      </c>
      <c r="O694" s="430" t="s">
        <v>1891</v>
      </c>
      <c r="P694" s="430" t="s">
        <v>1892</v>
      </c>
      <c r="Q694" s="432" t="s">
        <v>1893</v>
      </c>
      <c r="R694" s="432" t="s">
        <v>1894</v>
      </c>
      <c r="T694" s="430" t="s">
        <v>1895</v>
      </c>
      <c r="V694" s="430" t="s">
        <v>1895</v>
      </c>
      <c r="AD694" s="430">
        <v>20180701</v>
      </c>
      <c r="AE694" s="430">
        <v>20190630</v>
      </c>
      <c r="AG694" s="430" t="s">
        <v>1896</v>
      </c>
      <c r="AH694" s="430" t="s">
        <v>1896</v>
      </c>
      <c r="AI694" s="430" t="s">
        <v>1896</v>
      </c>
      <c r="AJ694" s="439">
        <v>12068</v>
      </c>
      <c r="AL694" s="433"/>
      <c r="AU694" s="430" t="s">
        <v>1896</v>
      </c>
      <c r="AV694" s="430" t="s">
        <v>1897</v>
      </c>
      <c r="BG694" s="435"/>
    </row>
    <row r="695" spans="1:59" ht="15" customHeight="1" x14ac:dyDescent="0.3">
      <c r="A695" s="430" t="s">
        <v>1883</v>
      </c>
      <c r="B695" s="430">
        <v>2019</v>
      </c>
      <c r="C695" s="16" t="s">
        <v>1173</v>
      </c>
      <c r="D695" s="430" t="s">
        <v>1884</v>
      </c>
      <c r="E695" s="430" t="s">
        <v>1885</v>
      </c>
      <c r="F695" s="430"/>
      <c r="H695" s="432" t="s">
        <v>1886</v>
      </c>
      <c r="I695" s="432" t="s">
        <v>1887</v>
      </c>
      <c r="J695" s="432" t="s">
        <v>1888</v>
      </c>
      <c r="K695" s="430" t="s">
        <v>1889</v>
      </c>
      <c r="L695" s="430" t="s">
        <v>1889</v>
      </c>
      <c r="M695" s="430">
        <v>3110</v>
      </c>
      <c r="N695" s="430" t="s">
        <v>1890</v>
      </c>
      <c r="O695" s="430" t="s">
        <v>1891</v>
      </c>
      <c r="P695" s="430" t="s">
        <v>1892</v>
      </c>
      <c r="Q695" s="432" t="s">
        <v>1893</v>
      </c>
      <c r="R695" s="432" t="s">
        <v>1894</v>
      </c>
      <c r="T695" s="430" t="s">
        <v>1895</v>
      </c>
      <c r="V695" s="430" t="s">
        <v>1895</v>
      </c>
      <c r="AD695" s="430">
        <v>20180701</v>
      </c>
      <c r="AE695" s="430">
        <v>20190630</v>
      </c>
      <c r="AG695" s="430" t="s">
        <v>1896</v>
      </c>
      <c r="AH695" s="430" t="s">
        <v>1896</v>
      </c>
      <c r="AI695" s="430" t="s">
        <v>1896</v>
      </c>
      <c r="AJ695" s="439">
        <v>12068</v>
      </c>
      <c r="AL695" s="433"/>
      <c r="AU695" s="430" t="s">
        <v>1896</v>
      </c>
      <c r="AV695" s="430" t="s">
        <v>1897</v>
      </c>
      <c r="BG695" s="435"/>
    </row>
    <row r="696" spans="1:59" ht="15" customHeight="1" x14ac:dyDescent="0.3">
      <c r="A696" s="430" t="s">
        <v>1883</v>
      </c>
      <c r="B696" s="430">
        <v>2019</v>
      </c>
      <c r="C696" s="16" t="s">
        <v>844</v>
      </c>
      <c r="D696" s="430" t="s">
        <v>1884</v>
      </c>
      <c r="E696" s="430" t="s">
        <v>1885</v>
      </c>
      <c r="F696" s="430"/>
      <c r="H696" s="432" t="s">
        <v>1886</v>
      </c>
      <c r="I696" s="432" t="s">
        <v>1887</v>
      </c>
      <c r="J696" s="432" t="s">
        <v>1888</v>
      </c>
      <c r="K696" s="430" t="s">
        <v>1889</v>
      </c>
      <c r="L696" s="430" t="s">
        <v>1889</v>
      </c>
      <c r="M696" s="430">
        <v>3110</v>
      </c>
      <c r="N696" s="430" t="s">
        <v>1890</v>
      </c>
      <c r="O696" s="430" t="s">
        <v>1891</v>
      </c>
      <c r="P696" s="430" t="s">
        <v>1892</v>
      </c>
      <c r="Q696" s="432" t="s">
        <v>1893</v>
      </c>
      <c r="R696" s="432" t="s">
        <v>1894</v>
      </c>
      <c r="T696" s="430" t="s">
        <v>1895</v>
      </c>
      <c r="V696" s="430" t="s">
        <v>1895</v>
      </c>
      <c r="AD696" s="430">
        <v>20180701</v>
      </c>
      <c r="AE696" s="430">
        <v>20190630</v>
      </c>
      <c r="AG696" s="430" t="s">
        <v>1896</v>
      </c>
      <c r="AH696" s="430" t="s">
        <v>1896</v>
      </c>
      <c r="AI696" s="430" t="s">
        <v>1896</v>
      </c>
      <c r="AJ696" s="439">
        <v>2137</v>
      </c>
      <c r="AL696" s="433"/>
      <c r="AU696" s="430" t="s">
        <v>1896</v>
      </c>
      <c r="AV696" s="430" t="s">
        <v>1897</v>
      </c>
      <c r="BG696" s="435"/>
    </row>
    <row r="697" spans="1:59" ht="15" customHeight="1" x14ac:dyDescent="0.3">
      <c r="A697" s="430" t="s">
        <v>1883</v>
      </c>
      <c r="B697" s="430">
        <v>2019</v>
      </c>
      <c r="C697" s="16" t="s">
        <v>1177</v>
      </c>
      <c r="D697" s="430" t="s">
        <v>1884</v>
      </c>
      <c r="E697" s="430" t="s">
        <v>1885</v>
      </c>
      <c r="F697" s="430"/>
      <c r="H697" s="432" t="s">
        <v>1886</v>
      </c>
      <c r="I697" s="432" t="s">
        <v>1887</v>
      </c>
      <c r="J697" s="432" t="s">
        <v>1888</v>
      </c>
      <c r="K697" s="430" t="s">
        <v>1889</v>
      </c>
      <c r="L697" s="430" t="s">
        <v>1889</v>
      </c>
      <c r="M697" s="430">
        <v>3110</v>
      </c>
      <c r="N697" s="430" t="s">
        <v>1890</v>
      </c>
      <c r="O697" s="430" t="s">
        <v>1891</v>
      </c>
      <c r="P697" s="430" t="s">
        <v>1892</v>
      </c>
      <c r="Q697" s="432" t="s">
        <v>1893</v>
      </c>
      <c r="R697" s="432" t="s">
        <v>1894</v>
      </c>
      <c r="T697" s="430" t="s">
        <v>1895</v>
      </c>
      <c r="V697" s="430" t="s">
        <v>1895</v>
      </c>
      <c r="AD697" s="430">
        <v>20180701</v>
      </c>
      <c r="AE697" s="430">
        <v>20190630</v>
      </c>
      <c r="AG697" s="430" t="s">
        <v>1896</v>
      </c>
      <c r="AH697" s="430" t="s">
        <v>1896</v>
      </c>
      <c r="AI697" s="430" t="s">
        <v>1896</v>
      </c>
      <c r="AJ697" s="439">
        <v>12068</v>
      </c>
      <c r="AL697" s="433"/>
      <c r="AU697" s="430" t="s">
        <v>1896</v>
      </c>
      <c r="AV697" s="430" t="s">
        <v>1897</v>
      </c>
      <c r="BG697" s="435"/>
    </row>
    <row r="698" spans="1:59" ht="15" customHeight="1" x14ac:dyDescent="0.3">
      <c r="A698" s="430" t="s">
        <v>1883</v>
      </c>
      <c r="B698" s="430">
        <v>2019</v>
      </c>
      <c r="C698" s="16" t="s">
        <v>1179</v>
      </c>
      <c r="D698" s="430" t="s">
        <v>1884</v>
      </c>
      <c r="E698" s="430" t="s">
        <v>1885</v>
      </c>
      <c r="F698" s="430"/>
      <c r="H698" s="432" t="s">
        <v>1886</v>
      </c>
      <c r="I698" s="432" t="s">
        <v>1887</v>
      </c>
      <c r="J698" s="432" t="s">
        <v>1888</v>
      </c>
      <c r="K698" s="430" t="s">
        <v>1889</v>
      </c>
      <c r="L698" s="430" t="s">
        <v>1889</v>
      </c>
      <c r="M698" s="430">
        <v>3110</v>
      </c>
      <c r="N698" s="430" t="s">
        <v>1890</v>
      </c>
      <c r="O698" s="430" t="s">
        <v>1891</v>
      </c>
      <c r="P698" s="430" t="s">
        <v>1892</v>
      </c>
      <c r="Q698" s="432" t="s">
        <v>1893</v>
      </c>
      <c r="R698" s="432" t="s">
        <v>1894</v>
      </c>
      <c r="T698" s="430" t="s">
        <v>1895</v>
      </c>
      <c r="V698" s="430" t="s">
        <v>1895</v>
      </c>
      <c r="AD698" s="430">
        <v>20180701</v>
      </c>
      <c r="AE698" s="430">
        <v>20190630</v>
      </c>
      <c r="AG698" s="430" t="s">
        <v>1896</v>
      </c>
      <c r="AH698" s="430" t="s">
        <v>1896</v>
      </c>
      <c r="AI698" s="430" t="s">
        <v>1896</v>
      </c>
      <c r="AJ698" s="439">
        <v>12068</v>
      </c>
      <c r="AL698" s="433"/>
      <c r="AU698" s="430" t="s">
        <v>1896</v>
      </c>
      <c r="AV698" s="430" t="s">
        <v>1897</v>
      </c>
      <c r="BG698" s="438"/>
    </row>
    <row r="699" spans="1:59" ht="15" customHeight="1" x14ac:dyDescent="0.3">
      <c r="A699" s="430" t="s">
        <v>1883</v>
      </c>
      <c r="B699" s="430">
        <v>2019</v>
      </c>
      <c r="C699" s="16" t="s">
        <v>1181</v>
      </c>
      <c r="D699" s="430" t="s">
        <v>1884</v>
      </c>
      <c r="E699" s="430" t="s">
        <v>1885</v>
      </c>
      <c r="F699" s="430"/>
      <c r="H699" s="432" t="s">
        <v>1886</v>
      </c>
      <c r="I699" s="432" t="s">
        <v>1887</v>
      </c>
      <c r="J699" s="432" t="s">
        <v>1888</v>
      </c>
      <c r="K699" s="430" t="s">
        <v>1889</v>
      </c>
      <c r="L699" s="430" t="s">
        <v>1889</v>
      </c>
      <c r="M699" s="430">
        <v>3110</v>
      </c>
      <c r="N699" s="430" t="s">
        <v>1890</v>
      </c>
      <c r="O699" s="430" t="s">
        <v>1891</v>
      </c>
      <c r="P699" s="430" t="s">
        <v>1892</v>
      </c>
      <c r="Q699" s="432" t="s">
        <v>1893</v>
      </c>
      <c r="R699" s="432" t="s">
        <v>1894</v>
      </c>
      <c r="T699" s="430" t="s">
        <v>1895</v>
      </c>
      <c r="V699" s="430" t="s">
        <v>1895</v>
      </c>
      <c r="AD699" s="430">
        <v>20180701</v>
      </c>
      <c r="AE699" s="430">
        <v>20190630</v>
      </c>
      <c r="AG699" s="430" t="s">
        <v>1896</v>
      </c>
      <c r="AH699" s="430" t="s">
        <v>1896</v>
      </c>
      <c r="AI699" s="430" t="s">
        <v>1896</v>
      </c>
      <c r="AJ699" s="439">
        <v>12068</v>
      </c>
      <c r="AL699" s="433"/>
      <c r="AU699" s="430" t="s">
        <v>1896</v>
      </c>
      <c r="AV699" s="430" t="s">
        <v>1897</v>
      </c>
      <c r="BG699" s="435"/>
    </row>
    <row r="700" spans="1:59" ht="15" customHeight="1" x14ac:dyDescent="0.3">
      <c r="A700" s="430" t="s">
        <v>1883</v>
      </c>
      <c r="B700" s="430">
        <v>2019</v>
      </c>
      <c r="C700" s="16" t="s">
        <v>1183</v>
      </c>
      <c r="D700" s="430" t="s">
        <v>1884</v>
      </c>
      <c r="E700" s="430" t="s">
        <v>1885</v>
      </c>
      <c r="F700" s="430"/>
      <c r="H700" s="432" t="s">
        <v>1886</v>
      </c>
      <c r="I700" s="432" t="s">
        <v>1887</v>
      </c>
      <c r="J700" s="432" t="s">
        <v>1888</v>
      </c>
      <c r="K700" s="430" t="s">
        <v>1889</v>
      </c>
      <c r="L700" s="430" t="s">
        <v>1889</v>
      </c>
      <c r="M700" s="430">
        <v>3110</v>
      </c>
      <c r="N700" s="430" t="s">
        <v>1890</v>
      </c>
      <c r="O700" s="430" t="s">
        <v>1891</v>
      </c>
      <c r="P700" s="430" t="s">
        <v>1892</v>
      </c>
      <c r="Q700" s="432" t="s">
        <v>1893</v>
      </c>
      <c r="R700" s="432" t="s">
        <v>1894</v>
      </c>
      <c r="T700" s="430" t="s">
        <v>1895</v>
      </c>
      <c r="V700" s="430" t="s">
        <v>1895</v>
      </c>
      <c r="AD700" s="430">
        <v>20180701</v>
      </c>
      <c r="AE700" s="430">
        <v>20190630</v>
      </c>
      <c r="AG700" s="430" t="s">
        <v>1896</v>
      </c>
      <c r="AH700" s="430" t="s">
        <v>1896</v>
      </c>
      <c r="AI700" s="430" t="s">
        <v>1896</v>
      </c>
      <c r="AJ700" s="439">
        <v>12068</v>
      </c>
      <c r="AL700" s="433"/>
      <c r="AU700" s="430" t="s">
        <v>1896</v>
      </c>
      <c r="AV700" s="430" t="s">
        <v>1897</v>
      </c>
      <c r="BG700" s="435"/>
    </row>
    <row r="701" spans="1:59" ht="15" customHeight="1" x14ac:dyDescent="0.3">
      <c r="A701" s="430" t="s">
        <v>1883</v>
      </c>
      <c r="B701" s="430">
        <v>2019</v>
      </c>
      <c r="C701" s="16" t="s">
        <v>875</v>
      </c>
      <c r="D701" s="430" t="s">
        <v>1884</v>
      </c>
      <c r="E701" s="430" t="s">
        <v>1885</v>
      </c>
      <c r="F701" s="430"/>
      <c r="H701" s="432" t="s">
        <v>1886</v>
      </c>
      <c r="I701" s="432" t="s">
        <v>1887</v>
      </c>
      <c r="J701" s="432" t="s">
        <v>1888</v>
      </c>
      <c r="K701" s="430" t="s">
        <v>1889</v>
      </c>
      <c r="L701" s="430" t="s">
        <v>1889</v>
      </c>
      <c r="M701" s="430">
        <v>3110</v>
      </c>
      <c r="N701" s="430" t="s">
        <v>1890</v>
      </c>
      <c r="O701" s="430" t="s">
        <v>1891</v>
      </c>
      <c r="P701" s="430" t="s">
        <v>1892</v>
      </c>
      <c r="Q701" s="432" t="s">
        <v>1893</v>
      </c>
      <c r="R701" s="432" t="s">
        <v>1894</v>
      </c>
      <c r="T701" s="430" t="s">
        <v>1895</v>
      </c>
      <c r="V701" s="430" t="s">
        <v>1895</v>
      </c>
      <c r="AD701" s="430">
        <v>20180701</v>
      </c>
      <c r="AE701" s="430">
        <v>20190630</v>
      </c>
      <c r="AG701" s="430" t="s">
        <v>1896</v>
      </c>
      <c r="AH701" s="430" t="s">
        <v>1896</v>
      </c>
      <c r="AI701" s="430" t="s">
        <v>1896</v>
      </c>
      <c r="AJ701" s="439">
        <v>4309</v>
      </c>
      <c r="AL701" s="433"/>
      <c r="AU701" s="430" t="s">
        <v>1896</v>
      </c>
      <c r="AV701" s="430" t="s">
        <v>1897</v>
      </c>
      <c r="BG701" s="435"/>
    </row>
    <row r="702" spans="1:59" ht="15" customHeight="1" x14ac:dyDescent="0.3">
      <c r="A702" s="430" t="s">
        <v>1883</v>
      </c>
      <c r="B702" s="430">
        <v>2019</v>
      </c>
      <c r="C702" s="16" t="s">
        <v>999</v>
      </c>
      <c r="D702" s="430" t="s">
        <v>1884</v>
      </c>
      <c r="E702" s="430" t="s">
        <v>1885</v>
      </c>
      <c r="F702" s="430"/>
      <c r="H702" s="432" t="s">
        <v>1886</v>
      </c>
      <c r="I702" s="432" t="s">
        <v>1887</v>
      </c>
      <c r="J702" s="432" t="s">
        <v>1888</v>
      </c>
      <c r="K702" s="430" t="s">
        <v>1889</v>
      </c>
      <c r="L702" s="430" t="s">
        <v>1889</v>
      </c>
      <c r="M702" s="430">
        <v>3110</v>
      </c>
      <c r="N702" s="430" t="s">
        <v>1890</v>
      </c>
      <c r="O702" s="430" t="s">
        <v>1891</v>
      </c>
      <c r="P702" s="430" t="s">
        <v>1892</v>
      </c>
      <c r="Q702" s="432" t="s">
        <v>1893</v>
      </c>
      <c r="R702" s="432" t="s">
        <v>1894</v>
      </c>
      <c r="T702" s="430" t="s">
        <v>1895</v>
      </c>
      <c r="V702" s="430" t="s">
        <v>1895</v>
      </c>
      <c r="AD702" s="430">
        <v>20180701</v>
      </c>
      <c r="AE702" s="430">
        <v>20190630</v>
      </c>
      <c r="AG702" s="430" t="s">
        <v>1896</v>
      </c>
      <c r="AH702" s="430" t="s">
        <v>1896</v>
      </c>
      <c r="AI702" s="430" t="s">
        <v>1896</v>
      </c>
      <c r="AJ702" s="439">
        <v>3197</v>
      </c>
      <c r="AL702" s="433"/>
      <c r="AU702" s="430" t="s">
        <v>1896</v>
      </c>
      <c r="AV702" s="430" t="s">
        <v>1897</v>
      </c>
      <c r="BG702" s="435"/>
    </row>
    <row r="703" spans="1:59" ht="15" customHeight="1" x14ac:dyDescent="0.3">
      <c r="A703" s="430" t="s">
        <v>1883</v>
      </c>
      <c r="B703" s="430">
        <v>2019</v>
      </c>
      <c r="C703" s="16" t="s">
        <v>1188</v>
      </c>
      <c r="D703" s="430" t="s">
        <v>1884</v>
      </c>
      <c r="E703" s="430" t="s">
        <v>1885</v>
      </c>
      <c r="F703" s="430"/>
      <c r="H703" s="432" t="s">
        <v>1886</v>
      </c>
      <c r="I703" s="432" t="s">
        <v>1887</v>
      </c>
      <c r="J703" s="432" t="s">
        <v>1888</v>
      </c>
      <c r="K703" s="430" t="s">
        <v>1889</v>
      </c>
      <c r="L703" s="430" t="s">
        <v>1889</v>
      </c>
      <c r="M703" s="430">
        <v>3110</v>
      </c>
      <c r="N703" s="430" t="s">
        <v>1890</v>
      </c>
      <c r="O703" s="430" t="s">
        <v>1891</v>
      </c>
      <c r="P703" s="430" t="s">
        <v>1892</v>
      </c>
      <c r="Q703" s="432" t="s">
        <v>1893</v>
      </c>
      <c r="R703" s="432" t="s">
        <v>1894</v>
      </c>
      <c r="T703" s="430" t="s">
        <v>1895</v>
      </c>
      <c r="V703" s="430" t="s">
        <v>1895</v>
      </c>
      <c r="AD703" s="430">
        <v>20180701</v>
      </c>
      <c r="AE703" s="430">
        <v>20190630</v>
      </c>
      <c r="AG703" s="430" t="s">
        <v>1896</v>
      </c>
      <c r="AH703" s="430" t="s">
        <v>1896</v>
      </c>
      <c r="AI703" s="430" t="s">
        <v>1896</v>
      </c>
      <c r="AJ703" s="439">
        <v>12068</v>
      </c>
      <c r="AL703" s="433"/>
      <c r="AU703" s="430" t="s">
        <v>1896</v>
      </c>
      <c r="AV703" s="430" t="s">
        <v>1897</v>
      </c>
      <c r="BG703" s="435"/>
    </row>
    <row r="704" spans="1:59" ht="15" customHeight="1" x14ac:dyDescent="0.3">
      <c r="A704" s="430" t="s">
        <v>1883</v>
      </c>
      <c r="B704" s="430">
        <v>2019</v>
      </c>
      <c r="C704" s="16" t="s">
        <v>1190</v>
      </c>
      <c r="D704" s="430" t="s">
        <v>1884</v>
      </c>
      <c r="E704" s="430" t="s">
        <v>1885</v>
      </c>
      <c r="F704" s="430"/>
      <c r="H704" s="432" t="s">
        <v>1886</v>
      </c>
      <c r="I704" s="432" t="s">
        <v>1887</v>
      </c>
      <c r="J704" s="432" t="s">
        <v>1888</v>
      </c>
      <c r="K704" s="430" t="s">
        <v>1889</v>
      </c>
      <c r="L704" s="430" t="s">
        <v>1889</v>
      </c>
      <c r="M704" s="430">
        <v>3110</v>
      </c>
      <c r="N704" s="430" t="s">
        <v>1890</v>
      </c>
      <c r="O704" s="430" t="s">
        <v>1891</v>
      </c>
      <c r="P704" s="430" t="s">
        <v>1892</v>
      </c>
      <c r="Q704" s="432" t="s">
        <v>1893</v>
      </c>
      <c r="R704" s="432" t="s">
        <v>1894</v>
      </c>
      <c r="T704" s="430" t="s">
        <v>1895</v>
      </c>
      <c r="V704" s="430" t="s">
        <v>1895</v>
      </c>
      <c r="AD704" s="430">
        <v>20180701</v>
      </c>
      <c r="AE704" s="430">
        <v>20190630</v>
      </c>
      <c r="AG704" s="430" t="s">
        <v>1896</v>
      </c>
      <c r="AH704" s="430" t="s">
        <v>1896</v>
      </c>
      <c r="AI704" s="430" t="s">
        <v>1896</v>
      </c>
      <c r="AJ704" s="439">
        <v>12068</v>
      </c>
      <c r="AL704" s="433"/>
      <c r="AU704" s="430" t="s">
        <v>1896</v>
      </c>
      <c r="AV704" s="430" t="s">
        <v>1897</v>
      </c>
      <c r="BG704" s="435"/>
    </row>
    <row r="705" spans="1:59" ht="15" customHeight="1" x14ac:dyDescent="0.3">
      <c r="A705" s="430" t="s">
        <v>1883</v>
      </c>
      <c r="B705" s="430">
        <v>2019</v>
      </c>
      <c r="C705" s="16" t="s">
        <v>847</v>
      </c>
      <c r="D705" s="430" t="s">
        <v>1884</v>
      </c>
      <c r="E705" s="430" t="s">
        <v>1885</v>
      </c>
      <c r="F705" s="430"/>
      <c r="H705" s="432" t="s">
        <v>1886</v>
      </c>
      <c r="I705" s="432" t="s">
        <v>1887</v>
      </c>
      <c r="J705" s="432" t="s">
        <v>1888</v>
      </c>
      <c r="K705" s="430" t="s">
        <v>1889</v>
      </c>
      <c r="L705" s="430" t="s">
        <v>1889</v>
      </c>
      <c r="M705" s="430">
        <v>3110</v>
      </c>
      <c r="N705" s="430" t="s">
        <v>1890</v>
      </c>
      <c r="O705" s="430" t="s">
        <v>1891</v>
      </c>
      <c r="P705" s="430" t="s">
        <v>1892</v>
      </c>
      <c r="Q705" s="432" t="s">
        <v>1893</v>
      </c>
      <c r="R705" s="432" t="s">
        <v>1894</v>
      </c>
      <c r="T705" s="430" t="s">
        <v>1895</v>
      </c>
      <c r="V705" s="430" t="s">
        <v>1895</v>
      </c>
      <c r="AD705" s="430">
        <v>20180701</v>
      </c>
      <c r="AE705" s="430">
        <v>20190630</v>
      </c>
      <c r="AG705" s="430" t="s">
        <v>1896</v>
      </c>
      <c r="AH705" s="430" t="s">
        <v>1896</v>
      </c>
      <c r="AI705" s="430" t="s">
        <v>1896</v>
      </c>
      <c r="AJ705" s="439">
        <v>10603</v>
      </c>
      <c r="AL705" s="433"/>
      <c r="AU705" s="430" t="s">
        <v>1896</v>
      </c>
      <c r="AV705" s="430" t="s">
        <v>1897</v>
      </c>
      <c r="BG705" s="435"/>
    </row>
    <row r="706" spans="1:59" ht="15" customHeight="1" x14ac:dyDescent="0.3">
      <c r="A706" s="430" t="s">
        <v>1883</v>
      </c>
      <c r="B706" s="430">
        <v>2019</v>
      </c>
      <c r="C706" s="16" t="s">
        <v>1194</v>
      </c>
      <c r="D706" s="430" t="s">
        <v>1884</v>
      </c>
      <c r="E706" s="430" t="s">
        <v>1885</v>
      </c>
      <c r="F706" s="430"/>
      <c r="H706" s="432" t="s">
        <v>1886</v>
      </c>
      <c r="I706" s="432" t="s">
        <v>1887</v>
      </c>
      <c r="J706" s="432" t="s">
        <v>1888</v>
      </c>
      <c r="K706" s="430" t="s">
        <v>1889</v>
      </c>
      <c r="L706" s="430" t="s">
        <v>1889</v>
      </c>
      <c r="M706" s="430">
        <v>3110</v>
      </c>
      <c r="N706" s="430" t="s">
        <v>1890</v>
      </c>
      <c r="O706" s="430" t="s">
        <v>1891</v>
      </c>
      <c r="P706" s="430" t="s">
        <v>1892</v>
      </c>
      <c r="Q706" s="432" t="s">
        <v>1893</v>
      </c>
      <c r="R706" s="432" t="s">
        <v>1894</v>
      </c>
      <c r="T706" s="430" t="s">
        <v>1895</v>
      </c>
      <c r="V706" s="430" t="s">
        <v>1895</v>
      </c>
      <c r="AD706" s="430">
        <v>20180701</v>
      </c>
      <c r="AE706" s="430">
        <v>20190630</v>
      </c>
      <c r="AG706" s="430" t="s">
        <v>1896</v>
      </c>
      <c r="AH706" s="430" t="s">
        <v>1896</v>
      </c>
      <c r="AI706" s="430" t="s">
        <v>1896</v>
      </c>
      <c r="AJ706" s="439">
        <v>12068</v>
      </c>
      <c r="AL706" s="433"/>
      <c r="AU706" s="430" t="s">
        <v>1896</v>
      </c>
      <c r="AV706" s="430" t="s">
        <v>1897</v>
      </c>
      <c r="BG706" s="435"/>
    </row>
    <row r="707" spans="1:59" ht="15" customHeight="1" x14ac:dyDescent="0.3">
      <c r="A707" s="430" t="s">
        <v>1883</v>
      </c>
      <c r="B707" s="430">
        <v>2019</v>
      </c>
      <c r="C707" s="16" t="s">
        <v>1195</v>
      </c>
      <c r="D707" s="430" t="s">
        <v>1884</v>
      </c>
      <c r="E707" s="430" t="s">
        <v>1885</v>
      </c>
      <c r="F707" s="430"/>
      <c r="H707" s="432" t="s">
        <v>1886</v>
      </c>
      <c r="I707" s="432" t="s">
        <v>1887</v>
      </c>
      <c r="J707" s="432" t="s">
        <v>1888</v>
      </c>
      <c r="K707" s="430" t="s">
        <v>1889</v>
      </c>
      <c r="L707" s="430" t="s">
        <v>1889</v>
      </c>
      <c r="M707" s="430">
        <v>3110</v>
      </c>
      <c r="N707" s="430" t="s">
        <v>1890</v>
      </c>
      <c r="O707" s="430" t="s">
        <v>1891</v>
      </c>
      <c r="P707" s="430" t="s">
        <v>1892</v>
      </c>
      <c r="Q707" s="432" t="s">
        <v>1893</v>
      </c>
      <c r="R707" s="432" t="s">
        <v>1894</v>
      </c>
      <c r="T707" s="430" t="s">
        <v>1895</v>
      </c>
      <c r="V707" s="430" t="s">
        <v>1895</v>
      </c>
      <c r="AD707" s="430">
        <v>20180701</v>
      </c>
      <c r="AE707" s="430">
        <v>20190630</v>
      </c>
      <c r="AG707" s="430" t="s">
        <v>1896</v>
      </c>
      <c r="AH707" s="430" t="s">
        <v>1896</v>
      </c>
      <c r="AI707" s="430" t="s">
        <v>1896</v>
      </c>
      <c r="AJ707" s="439">
        <v>12068</v>
      </c>
      <c r="AL707" s="433"/>
      <c r="AU707" s="430" t="s">
        <v>1896</v>
      </c>
      <c r="AV707" s="430" t="s">
        <v>1897</v>
      </c>
      <c r="BG707" s="435"/>
    </row>
    <row r="708" spans="1:59" ht="15" customHeight="1" x14ac:dyDescent="0.3">
      <c r="A708" s="430" t="s">
        <v>1883</v>
      </c>
      <c r="B708" s="430">
        <v>2019</v>
      </c>
      <c r="C708" s="16" t="s">
        <v>1197</v>
      </c>
      <c r="D708" s="430" t="s">
        <v>1884</v>
      </c>
      <c r="E708" s="430" t="s">
        <v>1885</v>
      </c>
      <c r="F708" s="430"/>
      <c r="H708" s="432" t="s">
        <v>1886</v>
      </c>
      <c r="I708" s="432" t="s">
        <v>1887</v>
      </c>
      <c r="J708" s="432" t="s">
        <v>1888</v>
      </c>
      <c r="K708" s="430" t="s">
        <v>1889</v>
      </c>
      <c r="L708" s="430" t="s">
        <v>1889</v>
      </c>
      <c r="M708" s="430">
        <v>3110</v>
      </c>
      <c r="N708" s="430" t="s">
        <v>1890</v>
      </c>
      <c r="O708" s="430" t="s">
        <v>1891</v>
      </c>
      <c r="P708" s="430" t="s">
        <v>1892</v>
      </c>
      <c r="Q708" s="432" t="s">
        <v>1893</v>
      </c>
      <c r="R708" s="432" t="s">
        <v>1894</v>
      </c>
      <c r="T708" s="430" t="s">
        <v>1895</v>
      </c>
      <c r="V708" s="430" t="s">
        <v>1895</v>
      </c>
      <c r="AD708" s="430">
        <v>20180701</v>
      </c>
      <c r="AE708" s="430">
        <v>20190630</v>
      </c>
      <c r="AG708" s="430" t="s">
        <v>1896</v>
      </c>
      <c r="AH708" s="430" t="s">
        <v>1896</v>
      </c>
      <c r="AI708" s="430" t="s">
        <v>1896</v>
      </c>
      <c r="AJ708" s="439">
        <v>12068</v>
      </c>
      <c r="AL708" s="433"/>
      <c r="AU708" s="430" t="s">
        <v>1896</v>
      </c>
      <c r="AV708" s="430" t="s">
        <v>1897</v>
      </c>
      <c r="BG708" s="435"/>
    </row>
    <row r="709" spans="1:59" ht="15" customHeight="1" x14ac:dyDescent="0.3">
      <c r="A709" s="430" t="s">
        <v>1883</v>
      </c>
      <c r="B709" s="430">
        <v>2019</v>
      </c>
      <c r="C709" s="16" t="s">
        <v>1199</v>
      </c>
      <c r="D709" s="430" t="s">
        <v>1884</v>
      </c>
      <c r="E709" s="430" t="s">
        <v>1885</v>
      </c>
      <c r="F709" s="430"/>
      <c r="H709" s="432" t="s">
        <v>1886</v>
      </c>
      <c r="I709" s="432" t="s">
        <v>1887</v>
      </c>
      <c r="J709" s="432" t="s">
        <v>1888</v>
      </c>
      <c r="K709" s="430" t="s">
        <v>1889</v>
      </c>
      <c r="L709" s="430" t="s">
        <v>1889</v>
      </c>
      <c r="M709" s="430">
        <v>3110</v>
      </c>
      <c r="N709" s="430" t="s">
        <v>1890</v>
      </c>
      <c r="O709" s="430" t="s">
        <v>1891</v>
      </c>
      <c r="P709" s="430" t="s">
        <v>1892</v>
      </c>
      <c r="Q709" s="432" t="s">
        <v>1893</v>
      </c>
      <c r="R709" s="432" t="s">
        <v>1894</v>
      </c>
      <c r="T709" s="430" t="s">
        <v>1895</v>
      </c>
      <c r="V709" s="430" t="s">
        <v>1895</v>
      </c>
      <c r="AD709" s="430">
        <v>20180701</v>
      </c>
      <c r="AE709" s="430">
        <v>20190630</v>
      </c>
      <c r="AG709" s="430" t="s">
        <v>1896</v>
      </c>
      <c r="AH709" s="430" t="s">
        <v>1896</v>
      </c>
      <c r="AI709" s="430" t="s">
        <v>1896</v>
      </c>
      <c r="AJ709" s="439">
        <v>12068</v>
      </c>
      <c r="AL709" s="433"/>
      <c r="AU709" s="430" t="s">
        <v>1896</v>
      </c>
      <c r="AV709" s="430" t="s">
        <v>1897</v>
      </c>
      <c r="BG709" s="435"/>
    </row>
    <row r="710" spans="1:59" ht="15" customHeight="1" x14ac:dyDescent="0.3">
      <c r="A710" s="430" t="s">
        <v>1883</v>
      </c>
      <c r="B710" s="430">
        <v>2019</v>
      </c>
      <c r="C710" s="16" t="s">
        <v>1201</v>
      </c>
      <c r="D710" s="430" t="s">
        <v>1884</v>
      </c>
      <c r="E710" s="430" t="s">
        <v>1885</v>
      </c>
      <c r="F710" s="430"/>
      <c r="H710" s="432" t="s">
        <v>1886</v>
      </c>
      <c r="I710" s="432" t="s">
        <v>1887</v>
      </c>
      <c r="J710" s="432" t="s">
        <v>1888</v>
      </c>
      <c r="K710" s="430" t="s">
        <v>1889</v>
      </c>
      <c r="L710" s="430" t="s">
        <v>1889</v>
      </c>
      <c r="M710" s="430">
        <v>3110</v>
      </c>
      <c r="N710" s="430" t="s">
        <v>1890</v>
      </c>
      <c r="O710" s="430" t="s">
        <v>1891</v>
      </c>
      <c r="P710" s="430" t="s">
        <v>1892</v>
      </c>
      <c r="Q710" s="432" t="s">
        <v>1893</v>
      </c>
      <c r="R710" s="432" t="s">
        <v>1894</v>
      </c>
      <c r="T710" s="430" t="s">
        <v>1895</v>
      </c>
      <c r="V710" s="430" t="s">
        <v>1895</v>
      </c>
      <c r="AD710" s="430">
        <v>20180701</v>
      </c>
      <c r="AE710" s="430">
        <v>20190630</v>
      </c>
      <c r="AG710" s="430" t="s">
        <v>1896</v>
      </c>
      <c r="AH710" s="430" t="s">
        <v>1896</v>
      </c>
      <c r="AI710" s="430" t="s">
        <v>1896</v>
      </c>
      <c r="AJ710" s="439">
        <v>12068</v>
      </c>
      <c r="AL710" s="433"/>
      <c r="AU710" s="430" t="s">
        <v>1896</v>
      </c>
      <c r="AV710" s="430" t="s">
        <v>1897</v>
      </c>
      <c r="BG710" s="435"/>
    </row>
    <row r="711" spans="1:59" ht="15" customHeight="1" x14ac:dyDescent="0.3">
      <c r="A711" s="430" t="s">
        <v>1883</v>
      </c>
      <c r="B711" s="430">
        <v>2019</v>
      </c>
      <c r="C711" s="16" t="s">
        <v>1203</v>
      </c>
      <c r="D711" s="430" t="s">
        <v>1884</v>
      </c>
      <c r="E711" s="430" t="s">
        <v>1885</v>
      </c>
      <c r="F711" s="430"/>
      <c r="H711" s="432" t="s">
        <v>1886</v>
      </c>
      <c r="I711" s="432" t="s">
        <v>1887</v>
      </c>
      <c r="J711" s="432" t="s">
        <v>1888</v>
      </c>
      <c r="K711" s="430" t="s">
        <v>1889</v>
      </c>
      <c r="L711" s="430" t="s">
        <v>1889</v>
      </c>
      <c r="M711" s="430">
        <v>3110</v>
      </c>
      <c r="N711" s="430" t="s">
        <v>1890</v>
      </c>
      <c r="O711" s="430" t="s">
        <v>1891</v>
      </c>
      <c r="P711" s="430" t="s">
        <v>1892</v>
      </c>
      <c r="Q711" s="432" t="s">
        <v>1893</v>
      </c>
      <c r="R711" s="432" t="s">
        <v>1894</v>
      </c>
      <c r="T711" s="430" t="s">
        <v>1895</v>
      </c>
      <c r="V711" s="430" t="s">
        <v>1895</v>
      </c>
      <c r="AD711" s="430">
        <v>20180701</v>
      </c>
      <c r="AE711" s="430">
        <v>20190630</v>
      </c>
      <c r="AG711" s="430" t="s">
        <v>1896</v>
      </c>
      <c r="AH711" s="430" t="s">
        <v>1896</v>
      </c>
      <c r="AI711" s="430" t="s">
        <v>1896</v>
      </c>
      <c r="AJ711" s="439">
        <v>12068</v>
      </c>
      <c r="AL711" s="433"/>
      <c r="AU711" s="430" t="s">
        <v>1896</v>
      </c>
      <c r="AV711" s="430" t="s">
        <v>1897</v>
      </c>
      <c r="BG711" s="435"/>
    </row>
    <row r="712" spans="1:59" ht="15" customHeight="1" x14ac:dyDescent="0.3">
      <c r="A712" s="430" t="s">
        <v>1883</v>
      </c>
      <c r="B712" s="430">
        <v>2019</v>
      </c>
      <c r="C712" s="16" t="s">
        <v>897</v>
      </c>
      <c r="D712" s="430" t="s">
        <v>1884</v>
      </c>
      <c r="E712" s="430" t="s">
        <v>1885</v>
      </c>
      <c r="F712" s="430"/>
      <c r="H712" s="432" t="s">
        <v>1886</v>
      </c>
      <c r="I712" s="432" t="s">
        <v>1887</v>
      </c>
      <c r="J712" s="432" t="s">
        <v>1888</v>
      </c>
      <c r="K712" s="430" t="s">
        <v>1889</v>
      </c>
      <c r="L712" s="430" t="s">
        <v>1889</v>
      </c>
      <c r="M712" s="430">
        <v>3110</v>
      </c>
      <c r="N712" s="430" t="s">
        <v>1890</v>
      </c>
      <c r="O712" s="430" t="s">
        <v>1891</v>
      </c>
      <c r="P712" s="430" t="s">
        <v>1892</v>
      </c>
      <c r="Q712" s="432" t="s">
        <v>1893</v>
      </c>
      <c r="R712" s="432" t="s">
        <v>1894</v>
      </c>
      <c r="T712" s="430" t="s">
        <v>1895</v>
      </c>
      <c r="V712" s="430" t="s">
        <v>1895</v>
      </c>
      <c r="AD712" s="430">
        <v>20180701</v>
      </c>
      <c r="AE712" s="430">
        <v>20190630</v>
      </c>
      <c r="AG712" s="430" t="s">
        <v>1896</v>
      </c>
      <c r="AH712" s="430" t="s">
        <v>1896</v>
      </c>
      <c r="AI712" s="430" t="s">
        <v>1896</v>
      </c>
      <c r="AJ712" s="439">
        <v>2295</v>
      </c>
      <c r="AL712" s="433"/>
      <c r="AU712" s="430" t="s">
        <v>1896</v>
      </c>
      <c r="AV712" s="430" t="s">
        <v>1897</v>
      </c>
      <c r="BG712" s="435"/>
    </row>
    <row r="713" spans="1:59" ht="15" customHeight="1" x14ac:dyDescent="0.3">
      <c r="A713" s="430" t="s">
        <v>1883</v>
      </c>
      <c r="B713" s="430">
        <v>2019</v>
      </c>
      <c r="C713" s="16" t="s">
        <v>1207</v>
      </c>
      <c r="D713" s="430" t="s">
        <v>1884</v>
      </c>
      <c r="E713" s="430" t="s">
        <v>1885</v>
      </c>
      <c r="F713" s="430"/>
      <c r="H713" s="432" t="s">
        <v>1886</v>
      </c>
      <c r="I713" s="432" t="s">
        <v>1887</v>
      </c>
      <c r="J713" s="432" t="s">
        <v>1888</v>
      </c>
      <c r="K713" s="430" t="s">
        <v>1889</v>
      </c>
      <c r="L713" s="430" t="s">
        <v>1889</v>
      </c>
      <c r="M713" s="430">
        <v>3110</v>
      </c>
      <c r="N713" s="430" t="s">
        <v>1890</v>
      </c>
      <c r="O713" s="430" t="s">
        <v>1891</v>
      </c>
      <c r="P713" s="430" t="s">
        <v>1892</v>
      </c>
      <c r="Q713" s="432" t="s">
        <v>1893</v>
      </c>
      <c r="R713" s="432" t="s">
        <v>1894</v>
      </c>
      <c r="T713" s="430" t="s">
        <v>1895</v>
      </c>
      <c r="V713" s="430" t="s">
        <v>1895</v>
      </c>
      <c r="AD713" s="430">
        <v>20180701</v>
      </c>
      <c r="AE713" s="430">
        <v>20190630</v>
      </c>
      <c r="AG713" s="430" t="s">
        <v>1896</v>
      </c>
      <c r="AH713" s="430" t="s">
        <v>1896</v>
      </c>
      <c r="AI713" s="430" t="s">
        <v>1896</v>
      </c>
      <c r="AJ713" s="439">
        <v>12068</v>
      </c>
      <c r="AL713" s="433"/>
      <c r="AU713" s="430" t="s">
        <v>1896</v>
      </c>
      <c r="AV713" s="430" t="s">
        <v>1897</v>
      </c>
      <c r="BG713" s="435"/>
    </row>
    <row r="714" spans="1:59" ht="15" customHeight="1" x14ac:dyDescent="0.3">
      <c r="A714" s="430" t="s">
        <v>1883</v>
      </c>
      <c r="B714" s="430">
        <v>2019</v>
      </c>
      <c r="C714" s="16" t="s">
        <v>1209</v>
      </c>
      <c r="D714" s="430" t="s">
        <v>1884</v>
      </c>
      <c r="E714" s="430" t="s">
        <v>1885</v>
      </c>
      <c r="F714" s="430"/>
      <c r="H714" s="432" t="s">
        <v>1886</v>
      </c>
      <c r="I714" s="432" t="s">
        <v>1887</v>
      </c>
      <c r="J714" s="432" t="s">
        <v>1888</v>
      </c>
      <c r="K714" s="430" t="s">
        <v>1889</v>
      </c>
      <c r="L714" s="430" t="s">
        <v>1889</v>
      </c>
      <c r="M714" s="430">
        <v>3110</v>
      </c>
      <c r="N714" s="430" t="s">
        <v>1890</v>
      </c>
      <c r="O714" s="430" t="s">
        <v>1891</v>
      </c>
      <c r="P714" s="430" t="s">
        <v>1892</v>
      </c>
      <c r="Q714" s="432" t="s">
        <v>1893</v>
      </c>
      <c r="R714" s="432" t="s">
        <v>1894</v>
      </c>
      <c r="T714" s="430" t="s">
        <v>1895</v>
      </c>
      <c r="V714" s="430" t="s">
        <v>1895</v>
      </c>
      <c r="AD714" s="430">
        <v>20180701</v>
      </c>
      <c r="AE714" s="430">
        <v>20190630</v>
      </c>
      <c r="AG714" s="430" t="s">
        <v>1896</v>
      </c>
      <c r="AH714" s="430" t="s">
        <v>1896</v>
      </c>
      <c r="AI714" s="430" t="s">
        <v>1896</v>
      </c>
      <c r="AJ714" s="439">
        <v>12068</v>
      </c>
      <c r="AL714" s="433"/>
      <c r="AU714" s="430" t="s">
        <v>1896</v>
      </c>
      <c r="AV714" s="430" t="s">
        <v>1897</v>
      </c>
      <c r="BG714" s="435"/>
    </row>
    <row r="715" spans="1:59" ht="15" customHeight="1" x14ac:dyDescent="0.3">
      <c r="A715" s="430" t="s">
        <v>1883</v>
      </c>
      <c r="B715" s="430">
        <v>2019</v>
      </c>
      <c r="C715" s="16" t="s">
        <v>1211</v>
      </c>
      <c r="D715" s="430" t="s">
        <v>1884</v>
      </c>
      <c r="E715" s="430" t="s">
        <v>1885</v>
      </c>
      <c r="F715" s="430"/>
      <c r="H715" s="432" t="s">
        <v>1886</v>
      </c>
      <c r="I715" s="432" t="s">
        <v>1887</v>
      </c>
      <c r="J715" s="432" t="s">
        <v>1888</v>
      </c>
      <c r="K715" s="430" t="s">
        <v>1889</v>
      </c>
      <c r="L715" s="430" t="s">
        <v>1889</v>
      </c>
      <c r="M715" s="430">
        <v>3110</v>
      </c>
      <c r="N715" s="430" t="s">
        <v>1890</v>
      </c>
      <c r="O715" s="430" t="s">
        <v>1891</v>
      </c>
      <c r="P715" s="430" t="s">
        <v>1892</v>
      </c>
      <c r="Q715" s="432" t="s">
        <v>1893</v>
      </c>
      <c r="R715" s="432" t="s">
        <v>1894</v>
      </c>
      <c r="T715" s="430" t="s">
        <v>1895</v>
      </c>
      <c r="V715" s="430" t="s">
        <v>1895</v>
      </c>
      <c r="AD715" s="430">
        <v>20180701</v>
      </c>
      <c r="AE715" s="430">
        <v>20190630</v>
      </c>
      <c r="AG715" s="430" t="s">
        <v>1896</v>
      </c>
      <c r="AH715" s="430" t="s">
        <v>1896</v>
      </c>
      <c r="AI715" s="430" t="s">
        <v>1896</v>
      </c>
      <c r="AJ715" s="439">
        <v>12068</v>
      </c>
      <c r="AL715" s="433"/>
      <c r="AU715" s="430" t="s">
        <v>1896</v>
      </c>
      <c r="AV715" s="430" t="s">
        <v>1897</v>
      </c>
      <c r="BG715" s="435"/>
    </row>
    <row r="716" spans="1:59" ht="15" customHeight="1" x14ac:dyDescent="0.3">
      <c r="A716" s="430" t="s">
        <v>1883</v>
      </c>
      <c r="B716" s="430">
        <v>2019</v>
      </c>
      <c r="C716" s="16" t="s">
        <v>884</v>
      </c>
      <c r="D716" s="430" t="s">
        <v>1884</v>
      </c>
      <c r="E716" s="430" t="s">
        <v>1885</v>
      </c>
      <c r="F716" s="430"/>
      <c r="H716" s="432" t="s">
        <v>1886</v>
      </c>
      <c r="I716" s="432" t="s">
        <v>1887</v>
      </c>
      <c r="J716" s="432" t="s">
        <v>1888</v>
      </c>
      <c r="K716" s="430" t="s">
        <v>1889</v>
      </c>
      <c r="L716" s="430" t="s">
        <v>1889</v>
      </c>
      <c r="M716" s="430">
        <v>3110</v>
      </c>
      <c r="N716" s="430" t="s">
        <v>1890</v>
      </c>
      <c r="O716" s="430" t="s">
        <v>1891</v>
      </c>
      <c r="P716" s="430" t="s">
        <v>1892</v>
      </c>
      <c r="Q716" s="432" t="s">
        <v>1893</v>
      </c>
      <c r="R716" s="432" t="s">
        <v>1894</v>
      </c>
      <c r="T716" s="430" t="s">
        <v>1895</v>
      </c>
      <c r="V716" s="430" t="s">
        <v>1895</v>
      </c>
      <c r="AD716" s="430">
        <v>20180701</v>
      </c>
      <c r="AE716" s="430">
        <v>20190630</v>
      </c>
      <c r="AG716" s="430" t="s">
        <v>1896</v>
      </c>
      <c r="AH716" s="430" t="s">
        <v>1896</v>
      </c>
      <c r="AI716" s="430" t="s">
        <v>1896</v>
      </c>
      <c r="AJ716" s="439">
        <v>3655</v>
      </c>
      <c r="AL716" s="433"/>
      <c r="AU716" s="430" t="s">
        <v>1896</v>
      </c>
      <c r="AV716" s="430" t="s">
        <v>1897</v>
      </c>
      <c r="BG716" s="435"/>
    </row>
    <row r="717" spans="1:59" ht="15" customHeight="1" x14ac:dyDescent="0.3">
      <c r="A717" s="430" t="s">
        <v>1883</v>
      </c>
      <c r="B717" s="430">
        <v>2019</v>
      </c>
      <c r="C717" s="16" t="s">
        <v>1216</v>
      </c>
      <c r="D717" s="430" t="s">
        <v>1884</v>
      </c>
      <c r="E717" s="430" t="s">
        <v>1885</v>
      </c>
      <c r="F717" s="430"/>
      <c r="H717" s="432" t="s">
        <v>1886</v>
      </c>
      <c r="I717" s="432" t="s">
        <v>1887</v>
      </c>
      <c r="J717" s="432" t="s">
        <v>1888</v>
      </c>
      <c r="K717" s="430" t="s">
        <v>1889</v>
      </c>
      <c r="L717" s="430" t="s">
        <v>1889</v>
      </c>
      <c r="M717" s="430">
        <v>3110</v>
      </c>
      <c r="N717" s="430" t="s">
        <v>1890</v>
      </c>
      <c r="O717" s="430" t="s">
        <v>1891</v>
      </c>
      <c r="P717" s="430" t="s">
        <v>1892</v>
      </c>
      <c r="Q717" s="432" t="s">
        <v>1893</v>
      </c>
      <c r="R717" s="432" t="s">
        <v>1894</v>
      </c>
      <c r="T717" s="430" t="s">
        <v>1895</v>
      </c>
      <c r="V717" s="430" t="s">
        <v>1895</v>
      </c>
      <c r="AD717" s="430">
        <v>20180701</v>
      </c>
      <c r="AE717" s="430">
        <v>20190630</v>
      </c>
      <c r="AG717" s="430" t="s">
        <v>1896</v>
      </c>
      <c r="AH717" s="430" t="s">
        <v>1896</v>
      </c>
      <c r="AI717" s="430" t="s">
        <v>1896</v>
      </c>
      <c r="AJ717" s="439">
        <v>8771</v>
      </c>
      <c r="AL717" s="433"/>
      <c r="AU717" s="430" t="s">
        <v>1896</v>
      </c>
      <c r="AV717" s="430" t="s">
        <v>1897</v>
      </c>
      <c r="BG717" s="435"/>
    </row>
    <row r="718" spans="1:59" ht="15" customHeight="1" x14ac:dyDescent="0.3">
      <c r="A718" s="430" t="s">
        <v>1883</v>
      </c>
      <c r="B718" s="430">
        <v>2019</v>
      </c>
      <c r="C718" s="16" t="s">
        <v>826</v>
      </c>
      <c r="D718" s="430" t="s">
        <v>1884</v>
      </c>
      <c r="E718" s="430" t="s">
        <v>1885</v>
      </c>
      <c r="F718" s="430"/>
      <c r="H718" s="432" t="s">
        <v>1886</v>
      </c>
      <c r="I718" s="432" t="s">
        <v>1887</v>
      </c>
      <c r="J718" s="432" t="s">
        <v>1888</v>
      </c>
      <c r="K718" s="430" t="s">
        <v>1889</v>
      </c>
      <c r="L718" s="430" t="s">
        <v>1889</v>
      </c>
      <c r="M718" s="430">
        <v>3110</v>
      </c>
      <c r="N718" s="430" t="s">
        <v>1890</v>
      </c>
      <c r="O718" s="430" t="s">
        <v>1891</v>
      </c>
      <c r="P718" s="430" t="s">
        <v>1892</v>
      </c>
      <c r="Q718" s="432" t="s">
        <v>1893</v>
      </c>
      <c r="R718" s="432" t="s">
        <v>1894</v>
      </c>
      <c r="T718" s="430" t="s">
        <v>1895</v>
      </c>
      <c r="V718" s="430" t="s">
        <v>1895</v>
      </c>
      <c r="AD718" s="430">
        <v>20180701</v>
      </c>
      <c r="AE718" s="430">
        <v>20190630</v>
      </c>
      <c r="AG718" s="430" t="s">
        <v>1896</v>
      </c>
      <c r="AH718" s="430" t="s">
        <v>1896</v>
      </c>
      <c r="AI718" s="430" t="s">
        <v>1896</v>
      </c>
      <c r="AJ718" s="439">
        <v>9867</v>
      </c>
      <c r="AL718" s="433"/>
      <c r="AU718" s="430" t="s">
        <v>1896</v>
      </c>
      <c r="AV718" s="430" t="s">
        <v>1897</v>
      </c>
      <c r="BG718" s="435"/>
    </row>
    <row r="719" spans="1:59" ht="15" customHeight="1" x14ac:dyDescent="0.25">
      <c r="AZ719" s="431"/>
    </row>
    <row r="720" spans="1:59" ht="15" customHeight="1" x14ac:dyDescent="0.25">
      <c r="AZ720" s="431"/>
    </row>
    <row r="721" spans="3:52" ht="15" customHeight="1" x14ac:dyDescent="0.25">
      <c r="AZ721" s="431"/>
    </row>
    <row r="722" spans="3:52" ht="15" customHeight="1" x14ac:dyDescent="0.25">
      <c r="C722" s="16"/>
      <c r="AZ722" s="431"/>
    </row>
    <row r="723" spans="3:52" ht="15" customHeight="1" x14ac:dyDescent="0.25">
      <c r="C723" s="16"/>
      <c r="AZ723" s="431"/>
    </row>
    <row r="724" spans="3:52" ht="15" customHeight="1" x14ac:dyDescent="0.25">
      <c r="AZ724" s="431"/>
    </row>
    <row r="725" spans="3:52" ht="15" customHeight="1" x14ac:dyDescent="0.25">
      <c r="AZ725" s="431"/>
    </row>
    <row r="726" spans="3:52" ht="15" customHeight="1" x14ac:dyDescent="0.25">
      <c r="AZ726" s="431"/>
    </row>
    <row r="727" spans="3:52" ht="15" customHeight="1" x14ac:dyDescent="0.25">
      <c r="AZ727" s="431"/>
    </row>
    <row r="728" spans="3:52" ht="15" customHeight="1" x14ac:dyDescent="0.25">
      <c r="AZ728" s="431"/>
    </row>
    <row r="729" spans="3:52" ht="15" customHeight="1" x14ac:dyDescent="0.25">
      <c r="AZ729" s="431"/>
    </row>
    <row r="730" spans="3:52" ht="15" customHeight="1" x14ac:dyDescent="0.25">
      <c r="AZ730" s="431"/>
    </row>
    <row r="731" spans="3:52" ht="15" customHeight="1" x14ac:dyDescent="0.25">
      <c r="AZ731" s="431"/>
    </row>
    <row r="732" spans="3:52" ht="15" customHeight="1" x14ac:dyDescent="0.25">
      <c r="AZ732" s="431"/>
    </row>
    <row r="733" spans="3:52" ht="15" customHeight="1" x14ac:dyDescent="0.25">
      <c r="AZ733" s="431"/>
    </row>
    <row r="734" spans="3:52" ht="15" customHeight="1" x14ac:dyDescent="0.25">
      <c r="AZ734" s="431"/>
    </row>
    <row r="735" spans="3:52" ht="15" customHeight="1" x14ac:dyDescent="0.25">
      <c r="AZ735" s="431"/>
    </row>
    <row r="736" spans="3:52" ht="15" customHeight="1" x14ac:dyDescent="0.25">
      <c r="AZ736" s="431"/>
    </row>
    <row r="737" spans="52:52" ht="15" customHeight="1" x14ac:dyDescent="0.25">
      <c r="AZ737" s="431"/>
    </row>
    <row r="738" spans="52:52" ht="15" customHeight="1" x14ac:dyDescent="0.25">
      <c r="AZ738" s="431"/>
    </row>
    <row r="739" spans="52:52" ht="15" customHeight="1" x14ac:dyDescent="0.25">
      <c r="AZ739" s="431"/>
    </row>
    <row r="740" spans="52:52" ht="15" customHeight="1" x14ac:dyDescent="0.25">
      <c r="AZ740" s="431"/>
    </row>
    <row r="741" spans="52:52" ht="15" customHeight="1" x14ac:dyDescent="0.25">
      <c r="AZ741" s="431"/>
    </row>
    <row r="742" spans="52:52" ht="15" customHeight="1" x14ac:dyDescent="0.25">
      <c r="AZ742" s="431"/>
    </row>
    <row r="743" spans="52:52" ht="15" customHeight="1" x14ac:dyDescent="0.25">
      <c r="AZ743" s="431"/>
    </row>
    <row r="744" spans="52:52" ht="15" customHeight="1" x14ac:dyDescent="0.25">
      <c r="AZ744" s="431"/>
    </row>
    <row r="745" spans="52:52" ht="15" customHeight="1" x14ac:dyDescent="0.25">
      <c r="AZ745" s="431"/>
    </row>
    <row r="746" spans="52:52" ht="15" customHeight="1" x14ac:dyDescent="0.25">
      <c r="AZ746" s="431"/>
    </row>
    <row r="747" spans="52:52" ht="15" customHeight="1" x14ac:dyDescent="0.25">
      <c r="AZ747" s="431"/>
    </row>
    <row r="748" spans="52:52" ht="15" customHeight="1" x14ac:dyDescent="0.25">
      <c r="AZ748" s="431"/>
    </row>
    <row r="749" spans="52:52" ht="15" customHeight="1" x14ac:dyDescent="0.25">
      <c r="AZ749" s="431"/>
    </row>
    <row r="750" spans="52:52" ht="15" customHeight="1" x14ac:dyDescent="0.25">
      <c r="AZ750" s="431"/>
    </row>
    <row r="751" spans="52:52" ht="15" customHeight="1" x14ac:dyDescent="0.25">
      <c r="AZ751" s="431"/>
    </row>
    <row r="752" spans="52:52" ht="15" customHeight="1" x14ac:dyDescent="0.25">
      <c r="AZ752" s="431"/>
    </row>
    <row r="753" spans="52:52" ht="15" customHeight="1" x14ac:dyDescent="0.25">
      <c r="AZ753" s="431"/>
    </row>
    <row r="754" spans="52:52" ht="15" customHeight="1" x14ac:dyDescent="0.25">
      <c r="AZ754" s="431"/>
    </row>
    <row r="755" spans="52:52" ht="15" customHeight="1" x14ac:dyDescent="0.25">
      <c r="AZ755" s="431"/>
    </row>
    <row r="756" spans="52:52" ht="15" customHeight="1" x14ac:dyDescent="0.25">
      <c r="AZ756" s="431"/>
    </row>
    <row r="757" spans="52:52" ht="15" customHeight="1" x14ac:dyDescent="0.25">
      <c r="AZ757" s="431"/>
    </row>
    <row r="758" spans="52:52" ht="15" customHeight="1" x14ac:dyDescent="0.25">
      <c r="AZ758" s="431"/>
    </row>
    <row r="759" spans="52:52" ht="15" customHeight="1" x14ac:dyDescent="0.25">
      <c r="AZ759" s="431"/>
    </row>
    <row r="760" spans="52:52" ht="15" customHeight="1" x14ac:dyDescent="0.25">
      <c r="AZ760" s="431"/>
    </row>
    <row r="761" spans="52:52" ht="15" customHeight="1" x14ac:dyDescent="0.25">
      <c r="AZ761" s="431"/>
    </row>
    <row r="762" spans="52:52" ht="15" customHeight="1" x14ac:dyDescent="0.25">
      <c r="AZ762" s="431"/>
    </row>
    <row r="763" spans="52:52" ht="15" customHeight="1" x14ac:dyDescent="0.25">
      <c r="AZ763" s="431"/>
    </row>
    <row r="764" spans="52:52" ht="15" customHeight="1" x14ac:dyDescent="0.25">
      <c r="AZ764" s="431"/>
    </row>
    <row r="765" spans="52:52" ht="15" customHeight="1" x14ac:dyDescent="0.25">
      <c r="AZ765" s="431"/>
    </row>
    <row r="766" spans="52:52" ht="15" customHeight="1" x14ac:dyDescent="0.25">
      <c r="AZ766" s="431"/>
    </row>
    <row r="767" spans="52:52" ht="15" customHeight="1" x14ac:dyDescent="0.25">
      <c r="AZ767" s="431"/>
    </row>
    <row r="768" spans="52:52" ht="15" customHeight="1" x14ac:dyDescent="0.25">
      <c r="AZ768" s="431"/>
    </row>
    <row r="769" spans="52:52" ht="15" customHeight="1" x14ac:dyDescent="0.25">
      <c r="AZ769" s="431"/>
    </row>
    <row r="770" spans="52:52" ht="15" customHeight="1" x14ac:dyDescent="0.25">
      <c r="AZ770" s="431"/>
    </row>
    <row r="771" spans="52:52" ht="15" customHeight="1" x14ac:dyDescent="0.25">
      <c r="AZ771" s="431"/>
    </row>
    <row r="772" spans="52:52" ht="15" customHeight="1" x14ac:dyDescent="0.25">
      <c r="AZ772" s="431"/>
    </row>
    <row r="773" spans="52:52" ht="15" customHeight="1" x14ac:dyDescent="0.25">
      <c r="AZ773" s="431"/>
    </row>
    <row r="774" spans="52:52" ht="15" customHeight="1" x14ac:dyDescent="0.25">
      <c r="AZ774" s="431"/>
    </row>
    <row r="775" spans="52:52" ht="15" customHeight="1" x14ac:dyDescent="0.25">
      <c r="AZ775" s="431"/>
    </row>
    <row r="776" spans="52:52" ht="15" customHeight="1" x14ac:dyDescent="0.25">
      <c r="AZ776" s="431"/>
    </row>
    <row r="777" spans="52:52" ht="15" customHeight="1" x14ac:dyDescent="0.25">
      <c r="AZ777" s="431"/>
    </row>
    <row r="778" spans="52:52" ht="15" customHeight="1" x14ac:dyDescent="0.25">
      <c r="AZ778" s="431"/>
    </row>
    <row r="779" spans="52:52" ht="15" customHeight="1" x14ac:dyDescent="0.25">
      <c r="AZ779" s="431"/>
    </row>
    <row r="780" spans="52:52" ht="15" customHeight="1" x14ac:dyDescent="0.25">
      <c r="AZ780" s="431"/>
    </row>
    <row r="781" spans="52:52" ht="15" customHeight="1" x14ac:dyDescent="0.25">
      <c r="AZ781" s="431"/>
    </row>
    <row r="782" spans="52:52" ht="15" customHeight="1" x14ac:dyDescent="0.25">
      <c r="AZ782" s="431"/>
    </row>
    <row r="783" spans="52:52" ht="15" customHeight="1" x14ac:dyDescent="0.25">
      <c r="AZ783" s="431"/>
    </row>
    <row r="784" spans="52:52" ht="15" customHeight="1" x14ac:dyDescent="0.25">
      <c r="AZ784" s="431"/>
    </row>
    <row r="785" spans="52:52" ht="15" customHeight="1" x14ac:dyDescent="0.25">
      <c r="AZ785" s="431"/>
    </row>
    <row r="786" spans="52:52" ht="15" customHeight="1" x14ac:dyDescent="0.25">
      <c r="AZ786" s="431"/>
    </row>
    <row r="787" spans="52:52" ht="15" customHeight="1" x14ac:dyDescent="0.25">
      <c r="AZ787" s="431"/>
    </row>
    <row r="788" spans="52:52" ht="15" customHeight="1" x14ac:dyDescent="0.25">
      <c r="AZ788" s="431"/>
    </row>
    <row r="789" spans="52:52" ht="15" customHeight="1" x14ac:dyDescent="0.25">
      <c r="AZ789" s="431"/>
    </row>
    <row r="790" spans="52:52" ht="15" customHeight="1" x14ac:dyDescent="0.25">
      <c r="AZ790" s="431"/>
    </row>
    <row r="791" spans="52:52" ht="15" customHeight="1" x14ac:dyDescent="0.25">
      <c r="AZ791" s="431"/>
    </row>
    <row r="792" spans="52:52" ht="15" customHeight="1" x14ac:dyDescent="0.25">
      <c r="AZ792" s="431"/>
    </row>
    <row r="793" spans="52:52" ht="15" customHeight="1" x14ac:dyDescent="0.25">
      <c r="AZ793" s="431"/>
    </row>
    <row r="794" spans="52:52" ht="15" customHeight="1" x14ac:dyDescent="0.25">
      <c r="AZ794" s="431"/>
    </row>
    <row r="795" spans="52:52" ht="15" customHeight="1" x14ac:dyDescent="0.25">
      <c r="AZ795" s="431"/>
    </row>
    <row r="796" spans="52:52" ht="15" customHeight="1" x14ac:dyDescent="0.25">
      <c r="AZ796" s="431"/>
    </row>
    <row r="797" spans="52:52" ht="15" customHeight="1" x14ac:dyDescent="0.25">
      <c r="AZ797" s="431"/>
    </row>
    <row r="798" spans="52:52" ht="15" customHeight="1" x14ac:dyDescent="0.25">
      <c r="AZ798" s="431"/>
    </row>
    <row r="799" spans="52:52" ht="15" customHeight="1" x14ac:dyDescent="0.25">
      <c r="AZ799" s="431"/>
    </row>
    <row r="800" spans="52:52" ht="15" customHeight="1" x14ac:dyDescent="0.25">
      <c r="AZ800" s="431"/>
    </row>
    <row r="801" spans="52:52" ht="15" customHeight="1" x14ac:dyDescent="0.25">
      <c r="AZ801" s="431"/>
    </row>
    <row r="802" spans="52:52" ht="15" customHeight="1" x14ac:dyDescent="0.25">
      <c r="AZ802" s="431"/>
    </row>
    <row r="803" spans="52:52" ht="15" customHeight="1" x14ac:dyDescent="0.25">
      <c r="AZ803" s="431"/>
    </row>
    <row r="804" spans="52:52" ht="15" customHeight="1" x14ac:dyDescent="0.25">
      <c r="AZ804" s="431"/>
    </row>
    <row r="805" spans="52:52" ht="15" customHeight="1" x14ac:dyDescent="0.25">
      <c r="AZ805" s="431"/>
    </row>
    <row r="806" spans="52:52" ht="15" customHeight="1" x14ac:dyDescent="0.25">
      <c r="AZ806" s="431"/>
    </row>
    <row r="807" spans="52:52" ht="15" customHeight="1" x14ac:dyDescent="0.25">
      <c r="AZ807" s="431"/>
    </row>
    <row r="808" spans="52:52" ht="15" customHeight="1" x14ac:dyDescent="0.25">
      <c r="AZ808" s="431"/>
    </row>
    <row r="809" spans="52:52" ht="15" customHeight="1" x14ac:dyDescent="0.25">
      <c r="AZ809" s="431"/>
    </row>
    <row r="810" spans="52:52" ht="15" customHeight="1" x14ac:dyDescent="0.25">
      <c r="AZ810" s="431"/>
    </row>
    <row r="811" spans="52:52" ht="15" customHeight="1" x14ac:dyDescent="0.25">
      <c r="AZ811" s="431"/>
    </row>
    <row r="812" spans="52:52" ht="15" customHeight="1" x14ac:dyDescent="0.25">
      <c r="AZ812" s="431"/>
    </row>
    <row r="813" spans="52:52" ht="15" customHeight="1" x14ac:dyDescent="0.25">
      <c r="AZ813" s="431"/>
    </row>
    <row r="814" spans="52:52" ht="15" customHeight="1" x14ac:dyDescent="0.25">
      <c r="AZ814" s="431"/>
    </row>
    <row r="815" spans="52:52" ht="15" customHeight="1" x14ac:dyDescent="0.25">
      <c r="AZ815" s="431"/>
    </row>
    <row r="816" spans="52:52" ht="15" customHeight="1" x14ac:dyDescent="0.25">
      <c r="AZ816" s="431"/>
    </row>
    <row r="817" spans="52:52" ht="15" customHeight="1" x14ac:dyDescent="0.25">
      <c r="AZ817" s="431"/>
    </row>
    <row r="818" spans="52:52" ht="15" customHeight="1" x14ac:dyDescent="0.25">
      <c r="AZ818" s="431"/>
    </row>
    <row r="819" spans="52:52" ht="15" customHeight="1" x14ac:dyDescent="0.25">
      <c r="AZ819" s="431"/>
    </row>
    <row r="820" spans="52:52" ht="15" customHeight="1" x14ac:dyDescent="0.25">
      <c r="AZ820" s="431"/>
    </row>
    <row r="821" spans="52:52" ht="15" customHeight="1" x14ac:dyDescent="0.25">
      <c r="AZ821" s="431"/>
    </row>
    <row r="822" spans="52:52" ht="15" customHeight="1" x14ac:dyDescent="0.25">
      <c r="AZ822" s="431"/>
    </row>
    <row r="823" spans="52:52" ht="15" customHeight="1" x14ac:dyDescent="0.25">
      <c r="AZ823" s="431"/>
    </row>
    <row r="824" spans="52:52" ht="15" customHeight="1" x14ac:dyDescent="0.25">
      <c r="AZ824" s="431"/>
    </row>
    <row r="825" spans="52:52" ht="15" customHeight="1" x14ac:dyDescent="0.25">
      <c r="AZ825" s="431"/>
    </row>
    <row r="826" spans="52:52" ht="15" customHeight="1" x14ac:dyDescent="0.25">
      <c r="AZ826" s="431"/>
    </row>
    <row r="827" spans="52:52" ht="15" customHeight="1" x14ac:dyDescent="0.25">
      <c r="AZ827" s="431"/>
    </row>
    <row r="828" spans="52:52" ht="15" customHeight="1" x14ac:dyDescent="0.25">
      <c r="AZ828" s="431"/>
    </row>
    <row r="829" spans="52:52" ht="15" customHeight="1" x14ac:dyDescent="0.25">
      <c r="AZ829" s="431"/>
    </row>
    <row r="830" spans="52:52" ht="15" customHeight="1" x14ac:dyDescent="0.25">
      <c r="AZ830" s="431"/>
    </row>
    <row r="831" spans="52:52" ht="15" customHeight="1" x14ac:dyDescent="0.25">
      <c r="AZ831" s="431"/>
    </row>
    <row r="832" spans="52:52" ht="15" customHeight="1" x14ac:dyDescent="0.25">
      <c r="AZ832" s="431"/>
    </row>
    <row r="833" spans="52:52" ht="15" customHeight="1" x14ac:dyDescent="0.25">
      <c r="AZ833" s="431"/>
    </row>
    <row r="834" spans="52:52" ht="15" customHeight="1" x14ac:dyDescent="0.25">
      <c r="AZ834" s="431"/>
    </row>
    <row r="835" spans="52:52" ht="15" customHeight="1" x14ac:dyDescent="0.25">
      <c r="AZ835" s="431"/>
    </row>
    <row r="836" spans="52:52" ht="15" customHeight="1" x14ac:dyDescent="0.25">
      <c r="AZ836" s="431"/>
    </row>
    <row r="837" spans="52:52" ht="15" customHeight="1" x14ac:dyDescent="0.25">
      <c r="AZ837" s="431"/>
    </row>
    <row r="838" spans="52:52" ht="15" customHeight="1" x14ac:dyDescent="0.25">
      <c r="AZ838" s="431"/>
    </row>
    <row r="839" spans="52:52" ht="15" customHeight="1" x14ac:dyDescent="0.25">
      <c r="AZ839" s="431"/>
    </row>
    <row r="840" spans="52:52" ht="15" customHeight="1" x14ac:dyDescent="0.25">
      <c r="AZ840" s="431"/>
    </row>
    <row r="841" spans="52:52" ht="15" customHeight="1" x14ac:dyDescent="0.25">
      <c r="AZ841" s="431"/>
    </row>
    <row r="842" spans="52:52" ht="15" customHeight="1" x14ac:dyDescent="0.25">
      <c r="AZ842" s="431"/>
    </row>
    <row r="843" spans="52:52" ht="15" customHeight="1" x14ac:dyDescent="0.25">
      <c r="AZ843" s="431"/>
    </row>
    <row r="844" spans="52:52" ht="15" customHeight="1" x14ac:dyDescent="0.25">
      <c r="AZ844" s="431"/>
    </row>
    <row r="845" spans="52:52" ht="15" customHeight="1" x14ac:dyDescent="0.25">
      <c r="AZ845" s="431"/>
    </row>
    <row r="846" spans="52:52" ht="15" customHeight="1" x14ac:dyDescent="0.25">
      <c r="AZ846" s="431"/>
    </row>
    <row r="847" spans="52:52" ht="15" customHeight="1" x14ac:dyDescent="0.25">
      <c r="AZ847" s="431"/>
    </row>
    <row r="848" spans="52:52" ht="15" customHeight="1" x14ac:dyDescent="0.25">
      <c r="AZ848" s="431"/>
    </row>
    <row r="849" spans="52:52" ht="15" customHeight="1" x14ac:dyDescent="0.25">
      <c r="AZ849" s="431"/>
    </row>
    <row r="850" spans="52:52" ht="15" customHeight="1" x14ac:dyDescent="0.25">
      <c r="AZ850" s="431"/>
    </row>
    <row r="851" spans="52:52" ht="15" customHeight="1" x14ac:dyDescent="0.25">
      <c r="AZ851" s="431"/>
    </row>
    <row r="852" spans="52:52" ht="15" customHeight="1" x14ac:dyDescent="0.25">
      <c r="AZ852" s="431"/>
    </row>
    <row r="853" spans="52:52" ht="15" customHeight="1" x14ac:dyDescent="0.25">
      <c r="AZ853" s="431"/>
    </row>
    <row r="854" spans="52:52" ht="15" customHeight="1" x14ac:dyDescent="0.25">
      <c r="AZ854" s="431"/>
    </row>
    <row r="855" spans="52:52" ht="15" customHeight="1" x14ac:dyDescent="0.25">
      <c r="AZ855" s="431"/>
    </row>
    <row r="856" spans="52:52" ht="15" customHeight="1" x14ac:dyDescent="0.25">
      <c r="AZ856" s="431"/>
    </row>
    <row r="857" spans="52:52" ht="15" customHeight="1" x14ac:dyDescent="0.25">
      <c r="AZ857" s="431"/>
    </row>
    <row r="858" spans="52:52" ht="15" customHeight="1" x14ac:dyDescent="0.25">
      <c r="AZ858" s="431"/>
    </row>
    <row r="859" spans="52:52" ht="15" customHeight="1" x14ac:dyDescent="0.25">
      <c r="AZ859" s="431"/>
    </row>
    <row r="860" spans="52:52" ht="15" customHeight="1" x14ac:dyDescent="0.25">
      <c r="AZ860" s="431"/>
    </row>
    <row r="861" spans="52:52" ht="15" customHeight="1" x14ac:dyDescent="0.25">
      <c r="AZ861" s="431"/>
    </row>
    <row r="862" spans="52:52" ht="15" customHeight="1" x14ac:dyDescent="0.25">
      <c r="AZ862" s="431"/>
    </row>
    <row r="863" spans="52:52" ht="15" customHeight="1" x14ac:dyDescent="0.25">
      <c r="AZ863" s="431"/>
    </row>
    <row r="864" spans="52:52" ht="15" customHeight="1" x14ac:dyDescent="0.25">
      <c r="AZ864" s="431"/>
    </row>
    <row r="865" spans="52:52" ht="15" customHeight="1" x14ac:dyDescent="0.25">
      <c r="AZ865" s="431"/>
    </row>
    <row r="866" spans="52:52" ht="15" customHeight="1" x14ac:dyDescent="0.25">
      <c r="AZ866" s="431"/>
    </row>
    <row r="867" spans="52:52" ht="15" customHeight="1" x14ac:dyDescent="0.25">
      <c r="AZ867" s="431"/>
    </row>
    <row r="868" spans="52:52" ht="15" customHeight="1" x14ac:dyDescent="0.25">
      <c r="AZ868" s="431"/>
    </row>
    <row r="869" spans="52:52" ht="15" customHeight="1" x14ac:dyDescent="0.25">
      <c r="AZ869" s="431"/>
    </row>
    <row r="870" spans="52:52" ht="15" customHeight="1" x14ac:dyDescent="0.25">
      <c r="AZ870" s="431"/>
    </row>
    <row r="871" spans="52:52" ht="15" customHeight="1" x14ac:dyDescent="0.25">
      <c r="AZ871" s="431"/>
    </row>
    <row r="872" spans="52:52" ht="15" customHeight="1" x14ac:dyDescent="0.25">
      <c r="AZ872" s="431"/>
    </row>
    <row r="873" spans="52:52" ht="15" customHeight="1" x14ac:dyDescent="0.25">
      <c r="AZ873" s="431"/>
    </row>
    <row r="874" spans="52:52" ht="15" customHeight="1" x14ac:dyDescent="0.25">
      <c r="AZ874" s="431"/>
    </row>
    <row r="875" spans="52:52" ht="15" customHeight="1" x14ac:dyDescent="0.25">
      <c r="AZ875" s="431"/>
    </row>
    <row r="876" spans="52:52" ht="15" customHeight="1" x14ac:dyDescent="0.25">
      <c r="AZ876" s="431"/>
    </row>
    <row r="877" spans="52:52" ht="15" customHeight="1" x14ac:dyDescent="0.25">
      <c r="AZ877" s="431"/>
    </row>
    <row r="878" spans="52:52" ht="15" customHeight="1" x14ac:dyDescent="0.25">
      <c r="AZ878" s="431"/>
    </row>
    <row r="879" spans="52:52" ht="15" customHeight="1" x14ac:dyDescent="0.25">
      <c r="AZ879" s="431"/>
    </row>
    <row r="880" spans="52:52" ht="15" customHeight="1" x14ac:dyDescent="0.25">
      <c r="AZ880" s="431"/>
    </row>
    <row r="881" spans="52:52" ht="15" customHeight="1" x14ac:dyDescent="0.25">
      <c r="AZ881" s="431"/>
    </row>
    <row r="882" spans="52:52" ht="15" customHeight="1" x14ac:dyDescent="0.25">
      <c r="AZ882" s="431"/>
    </row>
    <row r="883" spans="52:52" ht="15" customHeight="1" x14ac:dyDescent="0.25">
      <c r="AZ883" s="431"/>
    </row>
    <row r="884" spans="52:52" ht="15" customHeight="1" x14ac:dyDescent="0.25">
      <c r="AZ884" s="431"/>
    </row>
    <row r="885" spans="52:52" ht="15" customHeight="1" x14ac:dyDescent="0.25">
      <c r="AZ885" s="431"/>
    </row>
    <row r="886" spans="52:52" ht="15" customHeight="1" x14ac:dyDescent="0.25">
      <c r="AZ886" s="431"/>
    </row>
    <row r="887" spans="52:52" ht="15" customHeight="1" x14ac:dyDescent="0.25">
      <c r="AZ887" s="431"/>
    </row>
    <row r="888" spans="52:52" ht="15" customHeight="1" x14ac:dyDescent="0.25">
      <c r="AZ888" s="431"/>
    </row>
    <row r="889" spans="52:52" ht="15" customHeight="1" x14ac:dyDescent="0.25">
      <c r="AZ889" s="431"/>
    </row>
    <row r="890" spans="52:52" ht="15" customHeight="1" x14ac:dyDescent="0.25">
      <c r="AZ890" s="431"/>
    </row>
    <row r="891" spans="52:52" ht="15" customHeight="1" x14ac:dyDescent="0.25">
      <c r="AZ891" s="431"/>
    </row>
    <row r="892" spans="52:52" ht="15" customHeight="1" x14ac:dyDescent="0.25">
      <c r="AZ892" s="431"/>
    </row>
    <row r="893" spans="52:52" ht="15" customHeight="1" x14ac:dyDescent="0.25">
      <c r="AZ893" s="431"/>
    </row>
    <row r="894" spans="52:52" ht="15" customHeight="1" x14ac:dyDescent="0.25">
      <c r="AZ894" s="431"/>
    </row>
    <row r="895" spans="52:52" ht="15" customHeight="1" x14ac:dyDescent="0.25">
      <c r="AZ895" s="431"/>
    </row>
    <row r="896" spans="52:52" ht="15" customHeight="1" x14ac:dyDescent="0.25">
      <c r="AZ896" s="431"/>
    </row>
    <row r="897" spans="52:52" ht="15" customHeight="1" x14ac:dyDescent="0.25">
      <c r="AZ897" s="431"/>
    </row>
    <row r="898" spans="52:52" ht="15" customHeight="1" x14ac:dyDescent="0.25">
      <c r="AZ898" s="431"/>
    </row>
    <row r="899" spans="52:52" ht="15" customHeight="1" x14ac:dyDescent="0.25">
      <c r="AZ899" s="431"/>
    </row>
    <row r="900" spans="52:52" ht="15" customHeight="1" x14ac:dyDescent="0.25">
      <c r="AZ900" s="431"/>
    </row>
    <row r="901" spans="52:52" ht="15" customHeight="1" x14ac:dyDescent="0.25">
      <c r="AZ901" s="431"/>
    </row>
    <row r="902" spans="52:52" ht="15" customHeight="1" x14ac:dyDescent="0.25">
      <c r="AZ902" s="431"/>
    </row>
    <row r="903" spans="52:52" ht="15" customHeight="1" x14ac:dyDescent="0.25">
      <c r="AZ903" s="431"/>
    </row>
    <row r="904" spans="52:52" ht="15" customHeight="1" x14ac:dyDescent="0.25">
      <c r="AZ904" s="431"/>
    </row>
    <row r="905" spans="52:52" ht="15" customHeight="1" x14ac:dyDescent="0.25">
      <c r="AZ905" s="431"/>
    </row>
    <row r="906" spans="52:52" ht="15" customHeight="1" x14ac:dyDescent="0.25">
      <c r="AZ906" s="431"/>
    </row>
    <row r="907" spans="52:52" ht="15" customHeight="1" x14ac:dyDescent="0.25">
      <c r="AZ907" s="431"/>
    </row>
    <row r="908" spans="52:52" ht="15" customHeight="1" x14ac:dyDescent="0.25">
      <c r="AZ908" s="431"/>
    </row>
    <row r="909" spans="52:52" ht="15" customHeight="1" x14ac:dyDescent="0.25">
      <c r="AZ909" s="431"/>
    </row>
    <row r="910" spans="52:52" ht="15" customHeight="1" x14ac:dyDescent="0.25">
      <c r="AZ910" s="431"/>
    </row>
    <row r="911" spans="52:52" ht="15" customHeight="1" x14ac:dyDescent="0.25">
      <c r="AZ911" s="431"/>
    </row>
    <row r="912" spans="52:52" ht="15" customHeight="1" x14ac:dyDescent="0.25">
      <c r="AZ912" s="431"/>
    </row>
    <row r="913" spans="52:52" ht="15" customHeight="1" x14ac:dyDescent="0.25">
      <c r="AZ913" s="431"/>
    </row>
    <row r="914" spans="52:52" ht="15" customHeight="1" x14ac:dyDescent="0.25">
      <c r="AZ914" s="431"/>
    </row>
    <row r="915" spans="52:52" ht="15" customHeight="1" x14ac:dyDescent="0.25">
      <c r="AZ915" s="431"/>
    </row>
    <row r="916" spans="52:52" ht="15" customHeight="1" x14ac:dyDescent="0.25">
      <c r="AZ916" s="431"/>
    </row>
    <row r="917" spans="52:52" ht="15" customHeight="1" x14ac:dyDescent="0.25">
      <c r="AZ917" s="431"/>
    </row>
    <row r="918" spans="52:52" ht="15" customHeight="1" x14ac:dyDescent="0.25">
      <c r="AZ918" s="431"/>
    </row>
    <row r="919" spans="52:52" ht="15" customHeight="1" x14ac:dyDescent="0.25">
      <c r="AZ919" s="431"/>
    </row>
    <row r="920" spans="52:52" ht="15" customHeight="1" x14ac:dyDescent="0.25">
      <c r="AZ920" s="431"/>
    </row>
    <row r="921" spans="52:52" ht="15" customHeight="1" x14ac:dyDescent="0.25">
      <c r="AZ921" s="431"/>
    </row>
    <row r="922" spans="52:52" ht="15" customHeight="1" x14ac:dyDescent="0.25">
      <c r="AZ922" s="431"/>
    </row>
    <row r="923" spans="52:52" ht="15" customHeight="1" x14ac:dyDescent="0.25">
      <c r="AZ923" s="431"/>
    </row>
    <row r="924" spans="52:52" ht="15" customHeight="1" x14ac:dyDescent="0.25">
      <c r="AZ924" s="431"/>
    </row>
    <row r="925" spans="52:52" ht="15" customHeight="1" x14ac:dyDescent="0.25">
      <c r="AZ925" s="431"/>
    </row>
    <row r="926" spans="52:52" ht="15" customHeight="1" x14ac:dyDescent="0.25">
      <c r="AZ926" s="431"/>
    </row>
    <row r="927" spans="52:52" ht="15" customHeight="1" x14ac:dyDescent="0.25">
      <c r="AZ927" s="431"/>
    </row>
    <row r="928" spans="52:52" ht="15" customHeight="1" x14ac:dyDescent="0.25">
      <c r="AZ928" s="431"/>
    </row>
    <row r="929" spans="52:52" ht="15" customHeight="1" x14ac:dyDescent="0.25">
      <c r="AZ929" s="431"/>
    </row>
    <row r="930" spans="52:52" ht="15" customHeight="1" x14ac:dyDescent="0.25">
      <c r="AZ930" s="431"/>
    </row>
    <row r="931" spans="52:52" ht="15" customHeight="1" x14ac:dyDescent="0.25">
      <c r="AZ931" s="431"/>
    </row>
    <row r="932" spans="52:52" ht="15" customHeight="1" x14ac:dyDescent="0.25">
      <c r="AZ932" s="431"/>
    </row>
    <row r="933" spans="52:52" ht="15" customHeight="1" x14ac:dyDescent="0.25">
      <c r="AZ933" s="431"/>
    </row>
    <row r="934" spans="52:52" ht="15" customHeight="1" x14ac:dyDescent="0.25">
      <c r="AZ934" s="431"/>
    </row>
    <row r="935" spans="52:52" ht="15" customHeight="1" x14ac:dyDescent="0.25">
      <c r="AZ935" s="431"/>
    </row>
    <row r="936" spans="52:52" ht="15" customHeight="1" x14ac:dyDescent="0.25">
      <c r="AZ936" s="431"/>
    </row>
    <row r="937" spans="52:52" ht="15" customHeight="1" x14ac:dyDescent="0.25">
      <c r="AZ937" s="431"/>
    </row>
    <row r="938" spans="52:52" ht="15" customHeight="1" x14ac:dyDescent="0.25">
      <c r="AZ938" s="431"/>
    </row>
    <row r="939" spans="52:52" ht="15" customHeight="1" x14ac:dyDescent="0.25">
      <c r="AZ939" s="431"/>
    </row>
    <row r="940" spans="52:52" ht="15" customHeight="1" x14ac:dyDescent="0.25">
      <c r="AZ940" s="431"/>
    </row>
    <row r="941" spans="52:52" ht="15" customHeight="1" x14ac:dyDescent="0.25">
      <c r="AZ941" s="431"/>
    </row>
    <row r="942" spans="52:52" ht="15" customHeight="1" x14ac:dyDescent="0.25">
      <c r="AZ942" s="431"/>
    </row>
    <row r="943" spans="52:52" ht="15" customHeight="1" x14ac:dyDescent="0.25">
      <c r="AZ943" s="431"/>
    </row>
    <row r="944" spans="52:52" ht="15" customHeight="1" x14ac:dyDescent="0.25">
      <c r="AZ944" s="431"/>
    </row>
    <row r="945" spans="52:52" ht="15" customHeight="1" x14ac:dyDescent="0.25">
      <c r="AZ945" s="431"/>
    </row>
    <row r="946" spans="52:52" ht="15" customHeight="1" x14ac:dyDescent="0.25">
      <c r="AZ946" s="431"/>
    </row>
    <row r="947" spans="52:52" ht="15" customHeight="1" x14ac:dyDescent="0.25">
      <c r="AZ947" s="431"/>
    </row>
    <row r="948" spans="52:52" ht="15" customHeight="1" x14ac:dyDescent="0.25">
      <c r="AZ948" s="431"/>
    </row>
    <row r="949" spans="52:52" ht="15" customHeight="1" x14ac:dyDescent="0.25">
      <c r="AZ949" s="431"/>
    </row>
    <row r="950" spans="52:52" ht="15" customHeight="1" x14ac:dyDescent="0.25">
      <c r="AZ950" s="431"/>
    </row>
    <row r="951" spans="52:52" ht="15" customHeight="1" x14ac:dyDescent="0.25">
      <c r="AZ951" s="431"/>
    </row>
    <row r="952" spans="52:52" ht="15" customHeight="1" x14ac:dyDescent="0.25">
      <c r="AZ952" s="431"/>
    </row>
    <row r="953" spans="52:52" ht="15" customHeight="1" x14ac:dyDescent="0.25">
      <c r="AZ953" s="431"/>
    </row>
    <row r="954" spans="52:52" ht="15" customHeight="1" x14ac:dyDescent="0.25">
      <c r="AZ954" s="431"/>
    </row>
    <row r="955" spans="52:52" ht="15" customHeight="1" x14ac:dyDescent="0.25">
      <c r="AZ955" s="431"/>
    </row>
    <row r="956" spans="52:52" ht="15" customHeight="1" x14ac:dyDescent="0.25">
      <c r="AZ956" s="431"/>
    </row>
    <row r="957" spans="52:52" ht="15" customHeight="1" x14ac:dyDescent="0.25">
      <c r="AZ957" s="431"/>
    </row>
    <row r="958" spans="52:52" ht="15" customHeight="1" x14ac:dyDescent="0.25">
      <c r="AZ958" s="431"/>
    </row>
    <row r="959" spans="52:52" ht="15" customHeight="1" x14ac:dyDescent="0.25">
      <c r="AZ959" s="431"/>
    </row>
    <row r="960" spans="52:52" ht="15" customHeight="1" x14ac:dyDescent="0.25">
      <c r="AZ960" s="431"/>
    </row>
    <row r="961" spans="52:52" ht="15" customHeight="1" x14ac:dyDescent="0.25">
      <c r="AZ961" s="431"/>
    </row>
    <row r="962" spans="52:52" ht="15" customHeight="1" x14ac:dyDescent="0.25">
      <c r="AZ962" s="431"/>
    </row>
    <row r="963" spans="52:52" ht="15" customHeight="1" x14ac:dyDescent="0.25">
      <c r="AZ963" s="431"/>
    </row>
    <row r="964" spans="52:52" ht="15" customHeight="1" x14ac:dyDescent="0.25">
      <c r="AZ964" s="431"/>
    </row>
    <row r="965" spans="52:52" ht="15" customHeight="1" x14ac:dyDescent="0.25">
      <c r="AZ965" s="431"/>
    </row>
    <row r="966" spans="52:52" ht="15" customHeight="1" x14ac:dyDescent="0.25">
      <c r="AZ966" s="431"/>
    </row>
    <row r="967" spans="52:52" ht="15" customHeight="1" x14ac:dyDescent="0.25">
      <c r="AZ967" s="431"/>
    </row>
    <row r="968" spans="52:52" ht="15" customHeight="1" x14ac:dyDescent="0.25">
      <c r="AZ968" s="431"/>
    </row>
    <row r="969" spans="52:52" ht="15" customHeight="1" x14ac:dyDescent="0.25">
      <c r="AZ969" s="431"/>
    </row>
    <row r="970" spans="52:52" ht="15" customHeight="1" x14ac:dyDescent="0.25">
      <c r="AZ970" s="431"/>
    </row>
    <row r="971" spans="52:52" ht="15" customHeight="1" x14ac:dyDescent="0.25">
      <c r="AZ971" s="431"/>
    </row>
    <row r="972" spans="52:52" ht="15" customHeight="1" x14ac:dyDescent="0.25">
      <c r="AZ972" s="431"/>
    </row>
    <row r="973" spans="52:52" ht="15" customHeight="1" x14ac:dyDescent="0.25">
      <c r="AZ973" s="431"/>
    </row>
    <row r="974" spans="52:52" ht="15" customHeight="1" x14ac:dyDescent="0.25">
      <c r="AZ974" s="431"/>
    </row>
    <row r="975" spans="52:52" ht="15" customHeight="1" x14ac:dyDescent="0.25">
      <c r="AZ975" s="431"/>
    </row>
    <row r="976" spans="52:52" ht="15" customHeight="1" x14ac:dyDescent="0.25">
      <c r="AZ976" s="431"/>
    </row>
    <row r="977" spans="52:52" ht="15" customHeight="1" x14ac:dyDescent="0.25">
      <c r="AZ977" s="431"/>
    </row>
    <row r="978" spans="52:52" ht="15" customHeight="1" x14ac:dyDescent="0.25">
      <c r="AZ978" s="431"/>
    </row>
    <row r="979" spans="52:52" ht="15" customHeight="1" x14ac:dyDescent="0.25">
      <c r="AZ979" s="431"/>
    </row>
    <row r="980" spans="52:52" ht="15" customHeight="1" x14ac:dyDescent="0.25">
      <c r="AZ980" s="431"/>
    </row>
    <row r="981" spans="52:52" ht="15" customHeight="1" x14ac:dyDescent="0.25">
      <c r="AZ981" s="431"/>
    </row>
    <row r="982" spans="52:52" ht="15" customHeight="1" x14ac:dyDescent="0.25">
      <c r="AZ982" s="431"/>
    </row>
    <row r="983" spans="52:52" ht="15" customHeight="1" x14ac:dyDescent="0.25">
      <c r="AZ983" s="431"/>
    </row>
    <row r="984" spans="52:52" ht="15" customHeight="1" x14ac:dyDescent="0.25">
      <c r="AZ984" s="431"/>
    </row>
    <row r="985" spans="52:52" ht="15" customHeight="1" x14ac:dyDescent="0.25">
      <c r="AZ985" s="431"/>
    </row>
    <row r="986" spans="52:52" ht="15" customHeight="1" x14ac:dyDescent="0.25">
      <c r="AZ986" s="431"/>
    </row>
    <row r="987" spans="52:52" ht="15" customHeight="1" x14ac:dyDescent="0.25">
      <c r="AZ987" s="431"/>
    </row>
    <row r="988" spans="52:52" ht="15" customHeight="1" x14ac:dyDescent="0.25">
      <c r="AZ988" s="431"/>
    </row>
    <row r="989" spans="52:52" ht="15" customHeight="1" x14ac:dyDescent="0.25">
      <c r="AZ989" s="431"/>
    </row>
    <row r="990" spans="52:52" ht="15" customHeight="1" x14ac:dyDescent="0.25">
      <c r="AZ990" s="431"/>
    </row>
    <row r="991" spans="52:52" ht="15" customHeight="1" x14ac:dyDescent="0.25">
      <c r="AZ991" s="431"/>
    </row>
    <row r="992" spans="52:52" ht="15" customHeight="1" x14ac:dyDescent="0.25">
      <c r="AZ992" s="431"/>
    </row>
    <row r="993" spans="52:52" ht="15" customHeight="1" x14ac:dyDescent="0.25">
      <c r="AZ993" s="431"/>
    </row>
    <row r="994" spans="52:52" ht="15" customHeight="1" x14ac:dyDescent="0.25">
      <c r="AZ994" s="431"/>
    </row>
    <row r="995" spans="52:52" ht="15" customHeight="1" x14ac:dyDescent="0.25">
      <c r="AZ995" s="431"/>
    </row>
    <row r="996" spans="52:52" ht="15" customHeight="1" x14ac:dyDescent="0.25">
      <c r="AZ996" s="431"/>
    </row>
    <row r="997" spans="52:52" ht="15" customHeight="1" x14ac:dyDescent="0.25">
      <c r="AZ997" s="431"/>
    </row>
    <row r="998" spans="52:52" ht="15" customHeight="1" x14ac:dyDescent="0.25">
      <c r="AZ998" s="431"/>
    </row>
    <row r="999" spans="52:52" ht="15" customHeight="1" x14ac:dyDescent="0.25">
      <c r="AZ999" s="431"/>
    </row>
    <row r="1000" spans="52:52" ht="15" customHeight="1" x14ac:dyDescent="0.25">
      <c r="AZ1000" s="431"/>
    </row>
    <row r="1001" spans="52:52" ht="15" customHeight="1" x14ac:dyDescent="0.25">
      <c r="AZ1001" s="431"/>
    </row>
    <row r="1002" spans="52:52" ht="15" customHeight="1" x14ac:dyDescent="0.25">
      <c r="AZ1002" s="431"/>
    </row>
    <row r="1003" spans="52:52" ht="15" customHeight="1" x14ac:dyDescent="0.25">
      <c r="AZ1003" s="431"/>
    </row>
    <row r="1004" spans="52:52" ht="15" customHeight="1" x14ac:dyDescent="0.25">
      <c r="AZ1004" s="431"/>
    </row>
    <row r="1005" spans="52:52" ht="15" customHeight="1" x14ac:dyDescent="0.25">
      <c r="AZ1005" s="431"/>
    </row>
    <row r="1006" spans="52:52" ht="15" customHeight="1" x14ac:dyDescent="0.25">
      <c r="AZ1006" s="431"/>
    </row>
    <row r="1007" spans="52:52" ht="15" customHeight="1" x14ac:dyDescent="0.25">
      <c r="AZ1007" s="431"/>
    </row>
    <row r="1008" spans="52:52" ht="15" customHeight="1" x14ac:dyDescent="0.25">
      <c r="AZ1008" s="431"/>
    </row>
    <row r="1009" spans="52:52" ht="15" customHeight="1" x14ac:dyDescent="0.25">
      <c r="AZ1009" s="431"/>
    </row>
    <row r="1010" spans="52:52" ht="15" customHeight="1" x14ac:dyDescent="0.25">
      <c r="AZ1010" s="431"/>
    </row>
    <row r="1011" spans="52:52" ht="15" customHeight="1" x14ac:dyDescent="0.25">
      <c r="AZ1011" s="431"/>
    </row>
    <row r="1012" spans="52:52" ht="15" customHeight="1" x14ac:dyDescent="0.25">
      <c r="AZ1012" s="431"/>
    </row>
    <row r="1013" spans="52:52" ht="15" customHeight="1" x14ac:dyDescent="0.25">
      <c r="AZ1013" s="431"/>
    </row>
    <row r="1014" spans="52:52" ht="15" customHeight="1" x14ac:dyDescent="0.25">
      <c r="AZ1014" s="431"/>
    </row>
    <row r="1015" spans="52:52" ht="15" customHeight="1" x14ac:dyDescent="0.25">
      <c r="AZ1015" s="431"/>
    </row>
    <row r="1016" spans="52:52" ht="15" customHeight="1" x14ac:dyDescent="0.25">
      <c r="AZ1016" s="431"/>
    </row>
    <row r="1017" spans="52:52" ht="15" customHeight="1" x14ac:dyDescent="0.25">
      <c r="AZ1017" s="431"/>
    </row>
    <row r="1018" spans="52:52" ht="15" customHeight="1" x14ac:dyDescent="0.25">
      <c r="AZ1018" s="431"/>
    </row>
    <row r="1019" spans="52:52" ht="15" customHeight="1" x14ac:dyDescent="0.25">
      <c r="AZ1019" s="431"/>
    </row>
    <row r="1020" spans="52:52" ht="15" customHeight="1" x14ac:dyDescent="0.25">
      <c r="AZ1020" s="431"/>
    </row>
    <row r="1021" spans="52:52" ht="15" customHeight="1" x14ac:dyDescent="0.25">
      <c r="AZ1021" s="431"/>
    </row>
    <row r="1022" spans="52:52" ht="15" customHeight="1" x14ac:dyDescent="0.25">
      <c r="AZ1022" s="431"/>
    </row>
    <row r="1023" spans="52:52" ht="15" customHeight="1" x14ac:dyDescent="0.25">
      <c r="AZ1023" s="431"/>
    </row>
    <row r="1024" spans="52:52" ht="15" customHeight="1" x14ac:dyDescent="0.25">
      <c r="AZ1024" s="431"/>
    </row>
    <row r="1025" spans="52:52" ht="15" customHeight="1" x14ac:dyDescent="0.25">
      <c r="AZ1025" s="431"/>
    </row>
    <row r="1026" spans="52:52" ht="15" customHeight="1" x14ac:dyDescent="0.25">
      <c r="AZ1026" s="431"/>
    </row>
    <row r="1027" spans="52:52" ht="15" customHeight="1" x14ac:dyDescent="0.25">
      <c r="AZ1027" s="431"/>
    </row>
    <row r="1028" spans="52:52" ht="15" customHeight="1" x14ac:dyDescent="0.25">
      <c r="AZ1028" s="431"/>
    </row>
    <row r="1029" spans="52:52" ht="15" customHeight="1" x14ac:dyDescent="0.25">
      <c r="AZ1029" s="431"/>
    </row>
    <row r="1030" spans="52:52" ht="15" customHeight="1" x14ac:dyDescent="0.25">
      <c r="AZ1030" s="431"/>
    </row>
    <row r="1031" spans="52:52" ht="15" customHeight="1" x14ac:dyDescent="0.25">
      <c r="AZ1031" s="431"/>
    </row>
    <row r="1032" spans="52:52" ht="15" customHeight="1" x14ac:dyDescent="0.25">
      <c r="AZ1032" s="431"/>
    </row>
    <row r="1033" spans="52:52" ht="15" customHeight="1" x14ac:dyDescent="0.25">
      <c r="AZ1033" s="431"/>
    </row>
    <row r="1034" spans="52:52" ht="15" customHeight="1" x14ac:dyDescent="0.25">
      <c r="AZ1034" s="431"/>
    </row>
    <row r="1035" spans="52:52" ht="15" customHeight="1" x14ac:dyDescent="0.25">
      <c r="AZ1035" s="431"/>
    </row>
    <row r="1036" spans="52:52" ht="15" customHeight="1" x14ac:dyDescent="0.25">
      <c r="AZ1036" s="431"/>
    </row>
    <row r="1037" spans="52:52" ht="15" customHeight="1" x14ac:dyDescent="0.25">
      <c r="AZ1037" s="431"/>
    </row>
    <row r="1038" spans="52:52" ht="15" customHeight="1" x14ac:dyDescent="0.25">
      <c r="AZ1038" s="431"/>
    </row>
    <row r="1039" spans="52:52" ht="15" customHeight="1" x14ac:dyDescent="0.25">
      <c r="AZ1039" s="431"/>
    </row>
    <row r="1040" spans="52:52" ht="15" customHeight="1" x14ac:dyDescent="0.25">
      <c r="AZ1040" s="431"/>
    </row>
    <row r="1041" spans="52:52" ht="15" customHeight="1" x14ac:dyDescent="0.25">
      <c r="AZ1041" s="431"/>
    </row>
    <row r="1042" spans="52:52" ht="15" customHeight="1" x14ac:dyDescent="0.25">
      <c r="AZ1042" s="431"/>
    </row>
    <row r="1043" spans="52:52" ht="15" customHeight="1" x14ac:dyDescent="0.25">
      <c r="AZ1043" s="431"/>
    </row>
    <row r="1044" spans="52:52" ht="15" customHeight="1" x14ac:dyDescent="0.25">
      <c r="AZ1044" s="431"/>
    </row>
    <row r="1045" spans="52:52" ht="15" customHeight="1" x14ac:dyDescent="0.25">
      <c r="AZ1045" s="431"/>
    </row>
    <row r="1046" spans="52:52" ht="15" customHeight="1" x14ac:dyDescent="0.25">
      <c r="AZ1046" s="431"/>
    </row>
    <row r="1047" spans="52:52" ht="15" customHeight="1" x14ac:dyDescent="0.25">
      <c r="AZ1047" s="431"/>
    </row>
    <row r="1048" spans="52:52" ht="15" customHeight="1" x14ac:dyDescent="0.25">
      <c r="AZ1048" s="431"/>
    </row>
    <row r="1049" spans="52:52" ht="15" customHeight="1" x14ac:dyDescent="0.25">
      <c r="AZ1049" s="431"/>
    </row>
    <row r="1050" spans="52:52" ht="15" customHeight="1" x14ac:dyDescent="0.25">
      <c r="AZ1050" s="431"/>
    </row>
    <row r="1051" spans="52:52" ht="15" customHeight="1" x14ac:dyDescent="0.25">
      <c r="AZ1051" s="431"/>
    </row>
    <row r="1052" spans="52:52" ht="15" customHeight="1" x14ac:dyDescent="0.25">
      <c r="AZ1052" s="431"/>
    </row>
    <row r="1053" spans="52:52" ht="15" customHeight="1" x14ac:dyDescent="0.25">
      <c r="AZ1053" s="431"/>
    </row>
    <row r="1054" spans="52:52" ht="15" customHeight="1" x14ac:dyDescent="0.25">
      <c r="AZ1054" s="431"/>
    </row>
    <row r="1055" spans="52:52" ht="15" customHeight="1" x14ac:dyDescent="0.25">
      <c r="AZ1055" s="431"/>
    </row>
    <row r="1056" spans="52:52" ht="15" customHeight="1" x14ac:dyDescent="0.25">
      <c r="AZ1056" s="431"/>
    </row>
    <row r="1057" spans="52:52" ht="15" customHeight="1" x14ac:dyDescent="0.25">
      <c r="AZ1057" s="431"/>
    </row>
    <row r="1058" spans="52:52" ht="15" customHeight="1" x14ac:dyDescent="0.25">
      <c r="AZ1058" s="431"/>
    </row>
    <row r="1059" spans="52:52" ht="15" customHeight="1" x14ac:dyDescent="0.25">
      <c r="AZ1059" s="431"/>
    </row>
    <row r="1060" spans="52:52" ht="15" customHeight="1" x14ac:dyDescent="0.25">
      <c r="AZ1060" s="431"/>
    </row>
    <row r="1061" spans="52:52" ht="15" customHeight="1" x14ac:dyDescent="0.25">
      <c r="AZ1061" s="431"/>
    </row>
    <row r="1062" spans="52:52" ht="15" customHeight="1" x14ac:dyDescent="0.25">
      <c r="AZ1062" s="431"/>
    </row>
    <row r="1063" spans="52:52" ht="15" customHeight="1" x14ac:dyDescent="0.25">
      <c r="AZ1063" s="431"/>
    </row>
    <row r="1064" spans="52:52" ht="15" customHeight="1" x14ac:dyDescent="0.25">
      <c r="AZ1064" s="431"/>
    </row>
    <row r="1065" spans="52:52" ht="15" customHeight="1" x14ac:dyDescent="0.25">
      <c r="AZ1065" s="431"/>
    </row>
    <row r="1066" spans="52:52" ht="15" customHeight="1" x14ac:dyDescent="0.25">
      <c r="AZ1066" s="431"/>
    </row>
    <row r="1067" spans="52:52" ht="15" customHeight="1" x14ac:dyDescent="0.25">
      <c r="AZ1067" s="431"/>
    </row>
    <row r="1068" spans="52:52" ht="15" customHeight="1" x14ac:dyDescent="0.25">
      <c r="AZ1068" s="431"/>
    </row>
    <row r="1069" spans="52:52" ht="15" customHeight="1" x14ac:dyDescent="0.25">
      <c r="AZ1069" s="431"/>
    </row>
    <row r="1070" spans="52:52" ht="15" customHeight="1" x14ac:dyDescent="0.25">
      <c r="AZ1070" s="431"/>
    </row>
    <row r="1071" spans="52:52" ht="15" customHeight="1" x14ac:dyDescent="0.25">
      <c r="AZ1071" s="431"/>
    </row>
    <row r="1072" spans="52:52" ht="15" customHeight="1" x14ac:dyDescent="0.25">
      <c r="AZ1072" s="431"/>
    </row>
    <row r="1073" spans="52:52" ht="15" customHeight="1" x14ac:dyDescent="0.25">
      <c r="AZ1073" s="431"/>
    </row>
    <row r="1074" spans="52:52" ht="15" customHeight="1" x14ac:dyDescent="0.25">
      <c r="AZ1074" s="431"/>
    </row>
    <row r="1075" spans="52:52" ht="15" customHeight="1" x14ac:dyDescent="0.25">
      <c r="AZ1075" s="431"/>
    </row>
    <row r="1076" spans="52:52" ht="15" customHeight="1" x14ac:dyDescent="0.25">
      <c r="AZ1076" s="431"/>
    </row>
    <row r="1077" spans="52:52" ht="15" customHeight="1" x14ac:dyDescent="0.25">
      <c r="AZ1077" s="431"/>
    </row>
    <row r="1078" spans="52:52" ht="15" customHeight="1" x14ac:dyDescent="0.25">
      <c r="AZ1078" s="431"/>
    </row>
    <row r="1079" spans="52:52" ht="15" customHeight="1" x14ac:dyDescent="0.25">
      <c r="AZ1079" s="431"/>
    </row>
    <row r="1080" spans="52:52" ht="15" customHeight="1" x14ac:dyDescent="0.25">
      <c r="AZ1080" s="431"/>
    </row>
    <row r="1081" spans="52:52" ht="15" customHeight="1" x14ac:dyDescent="0.25">
      <c r="AZ1081" s="431"/>
    </row>
    <row r="1082" spans="52:52" ht="15" customHeight="1" x14ac:dyDescent="0.25">
      <c r="AZ1082" s="431"/>
    </row>
    <row r="1083" spans="52:52" ht="15" customHeight="1" x14ac:dyDescent="0.25">
      <c r="AZ1083" s="431"/>
    </row>
    <row r="1084" spans="52:52" ht="15" customHeight="1" x14ac:dyDescent="0.25">
      <c r="AZ1084" s="431"/>
    </row>
    <row r="1085" spans="52:52" ht="15" customHeight="1" x14ac:dyDescent="0.25">
      <c r="AZ1085" s="431"/>
    </row>
    <row r="1086" spans="52:52" ht="15" customHeight="1" x14ac:dyDescent="0.25">
      <c r="AZ1086" s="431"/>
    </row>
    <row r="1087" spans="52:52" ht="15" customHeight="1" x14ac:dyDescent="0.25">
      <c r="AZ1087" s="431"/>
    </row>
    <row r="1088" spans="52:52" ht="15" customHeight="1" x14ac:dyDescent="0.25">
      <c r="AZ1088" s="431"/>
    </row>
    <row r="1089" spans="52:52" ht="15" customHeight="1" x14ac:dyDescent="0.25">
      <c r="AZ1089" s="431"/>
    </row>
    <row r="1090" spans="52:52" ht="15" customHeight="1" x14ac:dyDescent="0.25">
      <c r="AZ1090" s="431"/>
    </row>
    <row r="1091" spans="52:52" ht="15" customHeight="1" x14ac:dyDescent="0.25">
      <c r="AZ1091" s="431"/>
    </row>
    <row r="1092" spans="52:52" ht="15" customHeight="1" x14ac:dyDescent="0.25">
      <c r="AZ1092" s="431"/>
    </row>
    <row r="1093" spans="52:52" ht="15" customHeight="1" x14ac:dyDescent="0.25">
      <c r="AZ1093" s="431"/>
    </row>
    <row r="1094" spans="52:52" ht="15" customHeight="1" x14ac:dyDescent="0.25">
      <c r="AZ1094" s="431"/>
    </row>
    <row r="1095" spans="52:52" ht="15" customHeight="1" x14ac:dyDescent="0.25">
      <c r="AZ1095" s="431"/>
    </row>
    <row r="1096" spans="52:52" ht="15" customHeight="1" x14ac:dyDescent="0.25">
      <c r="AZ1096" s="431"/>
    </row>
    <row r="1097" spans="52:52" ht="15" customHeight="1" x14ac:dyDescent="0.25">
      <c r="AZ1097" s="431"/>
    </row>
    <row r="1098" spans="52:52" ht="15" customHeight="1" x14ac:dyDescent="0.25">
      <c r="AZ1098" s="431"/>
    </row>
    <row r="1099" spans="52:52" ht="15" customHeight="1" x14ac:dyDescent="0.25">
      <c r="AZ1099" s="431"/>
    </row>
    <row r="1100" spans="52:52" ht="15" customHeight="1" x14ac:dyDescent="0.25">
      <c r="AZ1100" s="431"/>
    </row>
    <row r="1101" spans="52:52" ht="15" customHeight="1" x14ac:dyDescent="0.25">
      <c r="AZ1101" s="431"/>
    </row>
    <row r="1102" spans="52:52" ht="15" customHeight="1" x14ac:dyDescent="0.25">
      <c r="AZ1102" s="431"/>
    </row>
    <row r="1103" spans="52:52" ht="15" customHeight="1" x14ac:dyDescent="0.25">
      <c r="AZ1103" s="431"/>
    </row>
    <row r="1104" spans="52:52" ht="15" customHeight="1" x14ac:dyDescent="0.25">
      <c r="AZ1104" s="431"/>
    </row>
    <row r="1105" spans="52:52" ht="15" customHeight="1" x14ac:dyDescent="0.25">
      <c r="AZ1105" s="431"/>
    </row>
    <row r="1106" spans="52:52" ht="15" customHeight="1" x14ac:dyDescent="0.25">
      <c r="AZ1106" s="431"/>
    </row>
    <row r="1107" spans="52:52" ht="15" customHeight="1" x14ac:dyDescent="0.25">
      <c r="AZ1107" s="431"/>
    </row>
    <row r="1108" spans="52:52" ht="15" customHeight="1" x14ac:dyDescent="0.25">
      <c r="AZ1108" s="431"/>
    </row>
    <row r="1109" spans="52:52" ht="15" customHeight="1" x14ac:dyDescent="0.25">
      <c r="AZ1109" s="431"/>
    </row>
    <row r="1110" spans="52:52" ht="15" customHeight="1" x14ac:dyDescent="0.25">
      <c r="AZ1110" s="431"/>
    </row>
    <row r="1111" spans="52:52" ht="15" customHeight="1" x14ac:dyDescent="0.25">
      <c r="AZ1111" s="431"/>
    </row>
    <row r="1112" spans="52:52" ht="15" customHeight="1" x14ac:dyDescent="0.25">
      <c r="AZ1112" s="431"/>
    </row>
    <row r="1113" spans="52:52" ht="15" customHeight="1" x14ac:dyDescent="0.25">
      <c r="AZ1113" s="431"/>
    </row>
    <row r="1114" spans="52:52" ht="15" customHeight="1" x14ac:dyDescent="0.25">
      <c r="AZ1114" s="431"/>
    </row>
    <row r="1115" spans="52:52" ht="15" customHeight="1" x14ac:dyDescent="0.25">
      <c r="AZ1115" s="431"/>
    </row>
    <row r="1116" spans="52:52" ht="15" customHeight="1" x14ac:dyDescent="0.25">
      <c r="AZ1116" s="431"/>
    </row>
    <row r="1117" spans="52:52" ht="15" customHeight="1" x14ac:dyDescent="0.25">
      <c r="AZ1117" s="431"/>
    </row>
    <row r="1118" spans="52:52" ht="15" customHeight="1" x14ac:dyDescent="0.25">
      <c r="AZ1118" s="431"/>
    </row>
    <row r="1119" spans="52:52" ht="15" customHeight="1" x14ac:dyDescent="0.25">
      <c r="AZ1119" s="431"/>
    </row>
    <row r="1120" spans="52:52" ht="15" customHeight="1" x14ac:dyDescent="0.25">
      <c r="AZ1120" s="431"/>
    </row>
    <row r="1121" spans="52:52" ht="15" customHeight="1" x14ac:dyDescent="0.25">
      <c r="AZ1121" s="431"/>
    </row>
    <row r="1122" spans="52:52" ht="15" customHeight="1" x14ac:dyDescent="0.25">
      <c r="AZ1122" s="431"/>
    </row>
    <row r="1123" spans="52:52" ht="15" customHeight="1" x14ac:dyDescent="0.25">
      <c r="AZ1123" s="431"/>
    </row>
    <row r="1124" spans="52:52" ht="15" customHeight="1" x14ac:dyDescent="0.25">
      <c r="AZ1124" s="431"/>
    </row>
    <row r="1125" spans="52:52" ht="15" customHeight="1" x14ac:dyDescent="0.25">
      <c r="AZ1125" s="431"/>
    </row>
    <row r="1126" spans="52:52" ht="15" customHeight="1" x14ac:dyDescent="0.25">
      <c r="AZ1126" s="431"/>
    </row>
    <row r="1127" spans="52:52" ht="15" customHeight="1" x14ac:dyDescent="0.25">
      <c r="AZ1127" s="431"/>
    </row>
    <row r="1128" spans="52:52" ht="15" customHeight="1" x14ac:dyDescent="0.25">
      <c r="AZ1128" s="431"/>
    </row>
    <row r="1129" spans="52:52" ht="15" customHeight="1" x14ac:dyDescent="0.25">
      <c r="AZ1129" s="431"/>
    </row>
    <row r="1130" spans="52:52" ht="15" customHeight="1" x14ac:dyDescent="0.25">
      <c r="AZ1130" s="431"/>
    </row>
    <row r="1131" spans="52:52" ht="15" customHeight="1" x14ac:dyDescent="0.25">
      <c r="AZ1131" s="431"/>
    </row>
    <row r="1132" spans="52:52" ht="15" customHeight="1" x14ac:dyDescent="0.25">
      <c r="AZ1132" s="431"/>
    </row>
    <row r="1133" spans="52:52" ht="15" customHeight="1" x14ac:dyDescent="0.25">
      <c r="AZ1133" s="431"/>
    </row>
    <row r="1134" spans="52:52" ht="15" customHeight="1" x14ac:dyDescent="0.25">
      <c r="AZ1134" s="431"/>
    </row>
    <row r="1135" spans="52:52" ht="15" customHeight="1" x14ac:dyDescent="0.25">
      <c r="AZ1135" s="431"/>
    </row>
    <row r="1136" spans="52:52" ht="15" customHeight="1" x14ac:dyDescent="0.25">
      <c r="AZ1136" s="431"/>
    </row>
    <row r="1137" spans="52:52" ht="15" customHeight="1" x14ac:dyDescent="0.25">
      <c r="AZ1137" s="431"/>
    </row>
    <row r="1138" spans="52:52" ht="15" customHeight="1" x14ac:dyDescent="0.25">
      <c r="AZ1138" s="431"/>
    </row>
    <row r="1139" spans="52:52" ht="15" customHeight="1" x14ac:dyDescent="0.25">
      <c r="AZ1139" s="431"/>
    </row>
    <row r="1140" spans="52:52" ht="15" customHeight="1" x14ac:dyDescent="0.25">
      <c r="AZ1140" s="431"/>
    </row>
    <row r="1141" spans="52:52" ht="15" customHeight="1" x14ac:dyDescent="0.25">
      <c r="AZ1141" s="431"/>
    </row>
    <row r="1142" spans="52:52" ht="15" customHeight="1" x14ac:dyDescent="0.25">
      <c r="AZ1142" s="431"/>
    </row>
    <row r="1143" spans="52:52" ht="15" customHeight="1" x14ac:dyDescent="0.25">
      <c r="AZ1143" s="431"/>
    </row>
    <row r="1144" spans="52:52" ht="15" customHeight="1" x14ac:dyDescent="0.25">
      <c r="AZ1144" s="431"/>
    </row>
    <row r="1145" spans="52:52" ht="15" customHeight="1" x14ac:dyDescent="0.25">
      <c r="AZ1145" s="431"/>
    </row>
    <row r="1146" spans="52:52" ht="15" customHeight="1" x14ac:dyDescent="0.25">
      <c r="AZ1146" s="431"/>
    </row>
    <row r="1147" spans="52:52" ht="15" customHeight="1" x14ac:dyDescent="0.25">
      <c r="AZ1147" s="431"/>
    </row>
    <row r="1148" spans="52:52" ht="15" customHeight="1" x14ac:dyDescent="0.25">
      <c r="AZ1148" s="431"/>
    </row>
    <row r="1149" spans="52:52" ht="15" customHeight="1" x14ac:dyDescent="0.25">
      <c r="AZ1149" s="431"/>
    </row>
    <row r="1150" spans="52:52" ht="15" customHeight="1" x14ac:dyDescent="0.25">
      <c r="AZ1150" s="431"/>
    </row>
    <row r="1151" spans="52:52" ht="15" customHeight="1" x14ac:dyDescent="0.25">
      <c r="AZ1151" s="431"/>
    </row>
    <row r="1152" spans="52:52" ht="15" customHeight="1" x14ac:dyDescent="0.25">
      <c r="AZ1152" s="431"/>
    </row>
    <row r="1153" spans="52:52" ht="15" customHeight="1" x14ac:dyDescent="0.25">
      <c r="AZ1153" s="431"/>
    </row>
    <row r="1154" spans="52:52" ht="15" customHeight="1" x14ac:dyDescent="0.25">
      <c r="AZ1154" s="431"/>
    </row>
    <row r="1155" spans="52:52" ht="15" customHeight="1" x14ac:dyDescent="0.25">
      <c r="AZ1155" s="431"/>
    </row>
    <row r="1156" spans="52:52" ht="15" customHeight="1" x14ac:dyDescent="0.25">
      <c r="AZ1156" s="431"/>
    </row>
    <row r="1157" spans="52:52" ht="15" customHeight="1" x14ac:dyDescent="0.25">
      <c r="AZ1157" s="431"/>
    </row>
    <row r="1158" spans="52:52" ht="15" customHeight="1" x14ac:dyDescent="0.25">
      <c r="AZ1158" s="431"/>
    </row>
    <row r="1159" spans="52:52" ht="15" customHeight="1" x14ac:dyDescent="0.25">
      <c r="AZ1159" s="431"/>
    </row>
    <row r="1160" spans="52:52" ht="15" customHeight="1" x14ac:dyDescent="0.25">
      <c r="AZ1160" s="431"/>
    </row>
    <row r="1161" spans="52:52" ht="15" customHeight="1" x14ac:dyDescent="0.25">
      <c r="AZ1161" s="431"/>
    </row>
    <row r="1162" spans="52:52" ht="15" customHeight="1" x14ac:dyDescent="0.25">
      <c r="AZ1162" s="431"/>
    </row>
    <row r="1163" spans="52:52" ht="15" customHeight="1" x14ac:dyDescent="0.25">
      <c r="AZ1163" s="431"/>
    </row>
    <row r="1164" spans="52:52" ht="15" customHeight="1" x14ac:dyDescent="0.25">
      <c r="AZ1164" s="431"/>
    </row>
    <row r="1165" spans="52:52" ht="15" customHeight="1" x14ac:dyDescent="0.25">
      <c r="AZ1165" s="431"/>
    </row>
    <row r="1166" spans="52:52" ht="15" customHeight="1" x14ac:dyDescent="0.25">
      <c r="AZ1166" s="431"/>
    </row>
    <row r="1167" spans="52:52" ht="15" customHeight="1" x14ac:dyDescent="0.25">
      <c r="AZ1167" s="431"/>
    </row>
    <row r="1168" spans="52:52" ht="15" customHeight="1" x14ac:dyDescent="0.25">
      <c r="AZ1168" s="431"/>
    </row>
    <row r="1169" spans="52:52" ht="15" customHeight="1" x14ac:dyDescent="0.25">
      <c r="AZ1169" s="431"/>
    </row>
    <row r="1170" spans="52:52" ht="15" customHeight="1" x14ac:dyDescent="0.25">
      <c r="AZ1170" s="431"/>
    </row>
    <row r="1171" spans="52:52" ht="15" customHeight="1" x14ac:dyDescent="0.25">
      <c r="AZ1171" s="431"/>
    </row>
    <row r="1172" spans="52:52" ht="15" customHeight="1" x14ac:dyDescent="0.25">
      <c r="AZ1172" s="431"/>
    </row>
    <row r="1173" spans="52:52" ht="15" customHeight="1" x14ac:dyDescent="0.25">
      <c r="AZ1173" s="431"/>
    </row>
    <row r="1174" spans="52:52" ht="15" customHeight="1" x14ac:dyDescent="0.25">
      <c r="AZ1174" s="431"/>
    </row>
    <row r="1175" spans="52:52" ht="15" customHeight="1" x14ac:dyDescent="0.25">
      <c r="AZ1175" s="431"/>
    </row>
    <row r="1176" spans="52:52" ht="15" customHeight="1" x14ac:dyDescent="0.25">
      <c r="AZ1176" s="431"/>
    </row>
    <row r="1177" spans="52:52" ht="15" customHeight="1" x14ac:dyDescent="0.25">
      <c r="AZ1177" s="431"/>
    </row>
    <row r="1178" spans="52:52" ht="15" customHeight="1" x14ac:dyDescent="0.25">
      <c r="AZ1178" s="431"/>
    </row>
    <row r="1179" spans="52:52" ht="15" customHeight="1" x14ac:dyDescent="0.25">
      <c r="AZ1179" s="431"/>
    </row>
    <row r="1180" spans="52:52" ht="15" customHeight="1" x14ac:dyDescent="0.25">
      <c r="AZ1180" s="431"/>
    </row>
    <row r="1181" spans="52:52" ht="15" customHeight="1" x14ac:dyDescent="0.25">
      <c r="AZ1181" s="431"/>
    </row>
    <row r="1182" spans="52:52" ht="15" customHeight="1" x14ac:dyDescent="0.25">
      <c r="AZ1182" s="431"/>
    </row>
    <row r="1183" spans="52:52" ht="15" customHeight="1" x14ac:dyDescent="0.25">
      <c r="AZ1183" s="431"/>
    </row>
    <row r="1184" spans="52:52" ht="15" customHeight="1" x14ac:dyDescent="0.25">
      <c r="AZ1184" s="431"/>
    </row>
    <row r="1185" spans="52:52" ht="15" customHeight="1" x14ac:dyDescent="0.25">
      <c r="AZ1185" s="431"/>
    </row>
    <row r="1186" spans="52:52" ht="15" customHeight="1" x14ac:dyDescent="0.25">
      <c r="AZ1186" s="431"/>
    </row>
    <row r="1187" spans="52:52" ht="15" customHeight="1" x14ac:dyDescent="0.25">
      <c r="AZ1187" s="431"/>
    </row>
    <row r="1188" spans="52:52" ht="15" customHeight="1" x14ac:dyDescent="0.25">
      <c r="AZ1188" s="431"/>
    </row>
    <row r="1189" spans="52:52" ht="15" customHeight="1" x14ac:dyDescent="0.25">
      <c r="AZ1189" s="431"/>
    </row>
    <row r="1190" spans="52:52" ht="15" customHeight="1" x14ac:dyDescent="0.25">
      <c r="AZ1190" s="431"/>
    </row>
    <row r="1191" spans="52:52" ht="15" customHeight="1" x14ac:dyDescent="0.25">
      <c r="AZ1191" s="431"/>
    </row>
    <row r="1192" spans="52:52" ht="15" customHeight="1" x14ac:dyDescent="0.25">
      <c r="AZ1192" s="431"/>
    </row>
    <row r="1193" spans="52:52" ht="15" customHeight="1" x14ac:dyDescent="0.25">
      <c r="AZ1193" s="431"/>
    </row>
    <row r="1194" spans="52:52" ht="15" customHeight="1" x14ac:dyDescent="0.25">
      <c r="AZ1194" s="431"/>
    </row>
    <row r="1195" spans="52:52" ht="15" customHeight="1" x14ac:dyDescent="0.25">
      <c r="AZ1195" s="431"/>
    </row>
    <row r="1196" spans="52:52" ht="15" customHeight="1" x14ac:dyDescent="0.25">
      <c r="AZ1196" s="431"/>
    </row>
    <row r="1197" spans="52:52" ht="15" customHeight="1" x14ac:dyDescent="0.25">
      <c r="AZ1197" s="431"/>
    </row>
    <row r="1198" spans="52:52" ht="15" customHeight="1" x14ac:dyDescent="0.25">
      <c r="AZ1198" s="431"/>
    </row>
    <row r="1199" spans="52:52" ht="15" customHeight="1" x14ac:dyDescent="0.25">
      <c r="AZ1199" s="431"/>
    </row>
    <row r="1200" spans="52:52" ht="15" customHeight="1" x14ac:dyDescent="0.25">
      <c r="AZ1200" s="431"/>
    </row>
    <row r="1201" spans="52:52" ht="15" customHeight="1" x14ac:dyDescent="0.25">
      <c r="AZ1201" s="431"/>
    </row>
    <row r="1202" spans="52:52" ht="15" customHeight="1" x14ac:dyDescent="0.25">
      <c r="AZ1202" s="431"/>
    </row>
    <row r="1203" spans="52:52" ht="15" customHeight="1" x14ac:dyDescent="0.25">
      <c r="AZ1203" s="431"/>
    </row>
    <row r="1204" spans="52:52" ht="15" customHeight="1" x14ac:dyDescent="0.25">
      <c r="AZ1204" s="431"/>
    </row>
    <row r="1205" spans="52:52" ht="15" customHeight="1" x14ac:dyDescent="0.25">
      <c r="AZ1205" s="431"/>
    </row>
    <row r="1206" spans="52:52" ht="15" customHeight="1" x14ac:dyDescent="0.25">
      <c r="AZ1206" s="431"/>
    </row>
    <row r="1207" spans="52:52" ht="15" customHeight="1" x14ac:dyDescent="0.25">
      <c r="AZ1207" s="431"/>
    </row>
    <row r="1208" spans="52:52" ht="15" customHeight="1" x14ac:dyDescent="0.25">
      <c r="AZ1208" s="431"/>
    </row>
    <row r="1209" spans="52:52" ht="15" customHeight="1" x14ac:dyDescent="0.25">
      <c r="AZ1209" s="431"/>
    </row>
    <row r="1210" spans="52:52" ht="15" customHeight="1" x14ac:dyDescent="0.25">
      <c r="AZ1210" s="431"/>
    </row>
    <row r="1211" spans="52:52" ht="15" customHeight="1" x14ac:dyDescent="0.25">
      <c r="AZ1211" s="431"/>
    </row>
    <row r="1212" spans="52:52" ht="15" customHeight="1" x14ac:dyDescent="0.25">
      <c r="AZ1212" s="431"/>
    </row>
    <row r="1213" spans="52:52" ht="15" customHeight="1" x14ac:dyDescent="0.25">
      <c r="AZ1213" s="431"/>
    </row>
    <row r="1214" spans="52:52" ht="15" customHeight="1" x14ac:dyDescent="0.25">
      <c r="AZ1214" s="431"/>
    </row>
    <row r="1215" spans="52:52" ht="15" customHeight="1" x14ac:dyDescent="0.25">
      <c r="AZ1215" s="431"/>
    </row>
    <row r="1216" spans="52:52" ht="15" customHeight="1" x14ac:dyDescent="0.25">
      <c r="AZ1216" s="431"/>
    </row>
    <row r="1217" spans="52:52" ht="15" customHeight="1" x14ac:dyDescent="0.25">
      <c r="AZ1217" s="431"/>
    </row>
    <row r="1218" spans="52:52" ht="15" customHeight="1" x14ac:dyDescent="0.25">
      <c r="AZ1218" s="431"/>
    </row>
    <row r="1219" spans="52:52" ht="15" customHeight="1" x14ac:dyDescent="0.25">
      <c r="AZ1219" s="431"/>
    </row>
    <row r="1220" spans="52:52" ht="15" customHeight="1" x14ac:dyDescent="0.25">
      <c r="AZ1220" s="431"/>
    </row>
    <row r="1221" spans="52:52" ht="15" customHeight="1" x14ac:dyDescent="0.25">
      <c r="AZ1221" s="431"/>
    </row>
    <row r="1222" spans="52:52" ht="15" customHeight="1" x14ac:dyDescent="0.25">
      <c r="AZ1222" s="431"/>
    </row>
    <row r="1223" spans="52:52" ht="15" customHeight="1" x14ac:dyDescent="0.25">
      <c r="AZ1223" s="431"/>
    </row>
    <row r="1224" spans="52:52" ht="15" customHeight="1" x14ac:dyDescent="0.25">
      <c r="AZ1224" s="431"/>
    </row>
    <row r="1225" spans="52:52" ht="15" customHeight="1" x14ac:dyDescent="0.25">
      <c r="AZ1225" s="431"/>
    </row>
    <row r="1226" spans="52:52" ht="15" customHeight="1" x14ac:dyDescent="0.25">
      <c r="AZ1226" s="431"/>
    </row>
    <row r="1227" spans="52:52" ht="15" customHeight="1" x14ac:dyDescent="0.25">
      <c r="AZ1227" s="431"/>
    </row>
    <row r="1228" spans="52:52" ht="15" customHeight="1" x14ac:dyDescent="0.25">
      <c r="AZ1228" s="431"/>
    </row>
    <row r="1229" spans="52:52" ht="15" customHeight="1" x14ac:dyDescent="0.25">
      <c r="AZ1229" s="431"/>
    </row>
    <row r="1230" spans="52:52" ht="15" customHeight="1" x14ac:dyDescent="0.25">
      <c r="AZ1230" s="431"/>
    </row>
    <row r="1231" spans="52:52" ht="15" customHeight="1" x14ac:dyDescent="0.25">
      <c r="AZ1231" s="431"/>
    </row>
    <row r="1232" spans="52:52" ht="15" customHeight="1" x14ac:dyDescent="0.25">
      <c r="AZ1232" s="431"/>
    </row>
    <row r="1233" spans="52:52" ht="15" customHeight="1" x14ac:dyDescent="0.25">
      <c r="AZ1233" s="431"/>
    </row>
    <row r="1234" spans="52:52" ht="15" customHeight="1" x14ac:dyDescent="0.25">
      <c r="AZ1234" s="431"/>
    </row>
    <row r="1235" spans="52:52" ht="15" customHeight="1" x14ac:dyDescent="0.25">
      <c r="AZ1235" s="431"/>
    </row>
    <row r="1236" spans="52:52" ht="15" customHeight="1" x14ac:dyDescent="0.25">
      <c r="AZ1236" s="431"/>
    </row>
    <row r="1237" spans="52:52" ht="15" customHeight="1" x14ac:dyDescent="0.25">
      <c r="AZ1237" s="431"/>
    </row>
    <row r="1238" spans="52:52" ht="15" customHeight="1" x14ac:dyDescent="0.25">
      <c r="AZ1238" s="431"/>
    </row>
    <row r="1239" spans="52:52" ht="15" customHeight="1" x14ac:dyDescent="0.25">
      <c r="AZ1239" s="431"/>
    </row>
    <row r="1240" spans="52:52" ht="15" customHeight="1" x14ac:dyDescent="0.25">
      <c r="AZ1240" s="431"/>
    </row>
    <row r="1241" spans="52:52" ht="15" customHeight="1" x14ac:dyDescent="0.25">
      <c r="AZ1241" s="431"/>
    </row>
    <row r="1242" spans="52:52" ht="15" customHeight="1" x14ac:dyDescent="0.25">
      <c r="AZ1242" s="431"/>
    </row>
    <row r="1243" spans="52:52" ht="15" customHeight="1" x14ac:dyDescent="0.25">
      <c r="AZ1243" s="431"/>
    </row>
    <row r="1244" spans="52:52" ht="15" customHeight="1" x14ac:dyDescent="0.25">
      <c r="AZ1244" s="431"/>
    </row>
    <row r="1245" spans="52:52" ht="15" customHeight="1" x14ac:dyDescent="0.25">
      <c r="AZ1245" s="431"/>
    </row>
    <row r="1246" spans="52:52" ht="15" customHeight="1" x14ac:dyDescent="0.25">
      <c r="AZ1246" s="431"/>
    </row>
    <row r="1247" spans="52:52" ht="15" customHeight="1" x14ac:dyDescent="0.25">
      <c r="AZ1247" s="431"/>
    </row>
    <row r="1248" spans="52:52" ht="15" customHeight="1" x14ac:dyDescent="0.25">
      <c r="AZ1248" s="431"/>
    </row>
    <row r="1249" spans="52:52" ht="15" customHeight="1" x14ac:dyDescent="0.25">
      <c r="AZ1249" s="431"/>
    </row>
    <row r="1250" spans="52:52" ht="15" customHeight="1" x14ac:dyDescent="0.25">
      <c r="AZ1250" s="431"/>
    </row>
    <row r="1251" spans="52:52" ht="15" customHeight="1" x14ac:dyDescent="0.25">
      <c r="AZ1251" s="431"/>
    </row>
    <row r="1252" spans="52:52" ht="15" customHeight="1" x14ac:dyDescent="0.25">
      <c r="AZ1252" s="431"/>
    </row>
    <row r="1253" spans="52:52" ht="15" customHeight="1" x14ac:dyDescent="0.25">
      <c r="AZ1253" s="431"/>
    </row>
    <row r="1254" spans="52:52" ht="15" customHeight="1" x14ac:dyDescent="0.25">
      <c r="AZ1254" s="431"/>
    </row>
    <row r="1255" spans="52:52" ht="15" customHeight="1" x14ac:dyDescent="0.25">
      <c r="AZ1255" s="431"/>
    </row>
    <row r="1256" spans="52:52" ht="15" customHeight="1" x14ac:dyDescent="0.25">
      <c r="AZ1256" s="431"/>
    </row>
    <row r="1257" spans="52:52" ht="15" customHeight="1" x14ac:dyDescent="0.25">
      <c r="AZ1257" s="431"/>
    </row>
    <row r="1258" spans="52:52" ht="15" customHeight="1" x14ac:dyDescent="0.25">
      <c r="AZ1258" s="431"/>
    </row>
    <row r="1259" spans="52:52" ht="15" customHeight="1" x14ac:dyDescent="0.25">
      <c r="AZ1259" s="431"/>
    </row>
    <row r="1260" spans="52:52" ht="15" customHeight="1" x14ac:dyDescent="0.25">
      <c r="AZ1260" s="431"/>
    </row>
    <row r="1261" spans="52:52" ht="15" customHeight="1" x14ac:dyDescent="0.25">
      <c r="AZ1261" s="431"/>
    </row>
    <row r="1262" spans="52:52" ht="15" customHeight="1" x14ac:dyDescent="0.25">
      <c r="AZ1262" s="431"/>
    </row>
    <row r="1263" spans="52:52" ht="15" customHeight="1" x14ac:dyDescent="0.25">
      <c r="AZ1263" s="431"/>
    </row>
    <row r="1264" spans="52:52" ht="15" customHeight="1" x14ac:dyDescent="0.25">
      <c r="AZ1264" s="431"/>
    </row>
    <row r="1265" spans="52:52" ht="15" customHeight="1" x14ac:dyDescent="0.25">
      <c r="AZ1265" s="431"/>
    </row>
    <row r="1266" spans="52:52" ht="15" customHeight="1" x14ac:dyDescent="0.25">
      <c r="AZ1266" s="431"/>
    </row>
    <row r="1267" spans="52:52" ht="15" customHeight="1" x14ac:dyDescent="0.25">
      <c r="AZ1267" s="431"/>
    </row>
    <row r="1268" spans="52:52" ht="15" customHeight="1" x14ac:dyDescent="0.25">
      <c r="AZ1268" s="431"/>
    </row>
    <row r="1269" spans="52:52" ht="15" customHeight="1" x14ac:dyDescent="0.25">
      <c r="AZ1269" s="431"/>
    </row>
    <row r="1270" spans="52:52" ht="15" customHeight="1" x14ac:dyDescent="0.25">
      <c r="AZ1270" s="431"/>
    </row>
    <row r="1271" spans="52:52" ht="15" customHeight="1" x14ac:dyDescent="0.25">
      <c r="AZ1271" s="431"/>
    </row>
    <row r="1272" spans="52:52" ht="15" customHeight="1" x14ac:dyDescent="0.25">
      <c r="AZ1272" s="431"/>
    </row>
    <row r="1273" spans="52:52" ht="15" customHeight="1" x14ac:dyDescent="0.25">
      <c r="AZ1273" s="431"/>
    </row>
    <row r="1274" spans="52:52" ht="15" customHeight="1" x14ac:dyDescent="0.25">
      <c r="AZ1274" s="431"/>
    </row>
    <row r="1275" spans="52:52" ht="15" customHeight="1" x14ac:dyDescent="0.25">
      <c r="AZ1275" s="431"/>
    </row>
    <row r="1276" spans="52:52" ht="15" customHeight="1" x14ac:dyDescent="0.25">
      <c r="AZ1276" s="431"/>
    </row>
    <row r="1277" spans="52:52" ht="15" customHeight="1" x14ac:dyDescent="0.25">
      <c r="AZ1277" s="431"/>
    </row>
    <row r="1278" spans="52:52" ht="15" customHeight="1" x14ac:dyDescent="0.25">
      <c r="AZ1278" s="431"/>
    </row>
    <row r="1279" spans="52:52" ht="15" customHeight="1" x14ac:dyDescent="0.25">
      <c r="AZ1279" s="431"/>
    </row>
    <row r="1280" spans="52:52" ht="15" customHeight="1" x14ac:dyDescent="0.25">
      <c r="AZ1280" s="431"/>
    </row>
    <row r="1281" spans="52:52" ht="15" customHeight="1" x14ac:dyDescent="0.25">
      <c r="AZ1281" s="431"/>
    </row>
    <row r="1282" spans="52:52" ht="15" customHeight="1" x14ac:dyDescent="0.25">
      <c r="AZ1282" s="431"/>
    </row>
    <row r="1283" spans="52:52" ht="15" customHeight="1" x14ac:dyDescent="0.25">
      <c r="AZ1283" s="431"/>
    </row>
    <row r="1284" spans="52:52" ht="15" customHeight="1" x14ac:dyDescent="0.25">
      <c r="AZ1284" s="431"/>
    </row>
    <row r="1285" spans="52:52" ht="15" customHeight="1" x14ac:dyDescent="0.25">
      <c r="AZ1285" s="431"/>
    </row>
    <row r="1286" spans="52:52" ht="15" customHeight="1" x14ac:dyDescent="0.25">
      <c r="AZ1286" s="431"/>
    </row>
    <row r="1287" spans="52:52" ht="15" customHeight="1" x14ac:dyDescent="0.25">
      <c r="AZ1287" s="431"/>
    </row>
    <row r="1288" spans="52:52" ht="15" customHeight="1" x14ac:dyDescent="0.25">
      <c r="AZ1288" s="431"/>
    </row>
    <row r="1289" spans="52:52" ht="15" customHeight="1" x14ac:dyDescent="0.25">
      <c r="AZ1289" s="431"/>
    </row>
    <row r="1290" spans="52:52" ht="15" customHeight="1" x14ac:dyDescent="0.25">
      <c r="AZ1290" s="431"/>
    </row>
    <row r="1291" spans="52:52" ht="15" customHeight="1" x14ac:dyDescent="0.25">
      <c r="AZ1291" s="431"/>
    </row>
    <row r="1292" spans="52:52" ht="15" customHeight="1" x14ac:dyDescent="0.25">
      <c r="AZ1292" s="431"/>
    </row>
    <row r="1293" spans="52:52" ht="15" customHeight="1" x14ac:dyDescent="0.25">
      <c r="AZ1293" s="431"/>
    </row>
    <row r="1294" spans="52:52" ht="15" customHeight="1" x14ac:dyDescent="0.25">
      <c r="AZ1294" s="431"/>
    </row>
    <row r="1295" spans="52:52" ht="15" customHeight="1" x14ac:dyDescent="0.25">
      <c r="AZ1295" s="431"/>
    </row>
    <row r="1296" spans="52:52" ht="15" customHeight="1" x14ac:dyDescent="0.25">
      <c r="AZ1296" s="431"/>
    </row>
    <row r="1297" spans="52:52" ht="15" customHeight="1" x14ac:dyDescent="0.25">
      <c r="AZ1297" s="431"/>
    </row>
    <row r="1298" spans="52:52" ht="15" customHeight="1" x14ac:dyDescent="0.25">
      <c r="AZ1298" s="431"/>
    </row>
    <row r="1299" spans="52:52" ht="15" customHeight="1" x14ac:dyDescent="0.25">
      <c r="AZ1299" s="431"/>
    </row>
    <row r="1300" spans="52:52" ht="15" customHeight="1" x14ac:dyDescent="0.25">
      <c r="AZ1300" s="431"/>
    </row>
    <row r="1301" spans="52:52" ht="15" customHeight="1" x14ac:dyDescent="0.25">
      <c r="AZ1301" s="431"/>
    </row>
    <row r="1302" spans="52:52" ht="15" customHeight="1" x14ac:dyDescent="0.25">
      <c r="AZ1302" s="431"/>
    </row>
    <row r="1303" spans="52:52" ht="15" customHeight="1" x14ac:dyDescent="0.25">
      <c r="AZ1303" s="431"/>
    </row>
    <row r="1304" spans="52:52" ht="15" customHeight="1" x14ac:dyDescent="0.25">
      <c r="AZ1304" s="431"/>
    </row>
    <row r="1305" spans="52:52" ht="15" customHeight="1" x14ac:dyDescent="0.25">
      <c r="AZ1305" s="431"/>
    </row>
    <row r="1306" spans="52:52" ht="15" customHeight="1" x14ac:dyDescent="0.25">
      <c r="AZ1306" s="431"/>
    </row>
    <row r="1307" spans="52:52" ht="15" customHeight="1" x14ac:dyDescent="0.25">
      <c r="AZ1307" s="431"/>
    </row>
    <row r="1308" spans="52:52" ht="15" customHeight="1" x14ac:dyDescent="0.25">
      <c r="AZ1308" s="431"/>
    </row>
    <row r="1309" spans="52:52" ht="15" customHeight="1" x14ac:dyDescent="0.25">
      <c r="AZ1309" s="431"/>
    </row>
    <row r="1310" spans="52:52" ht="15" customHeight="1" x14ac:dyDescent="0.25">
      <c r="AZ1310" s="431"/>
    </row>
    <row r="1311" spans="52:52" ht="15" customHeight="1" x14ac:dyDescent="0.25">
      <c r="AZ1311" s="431"/>
    </row>
    <row r="1312" spans="52:52" ht="15" customHeight="1" x14ac:dyDescent="0.25">
      <c r="AZ1312" s="431"/>
    </row>
    <row r="1313" spans="52:52" ht="15" customHeight="1" x14ac:dyDescent="0.25">
      <c r="AZ1313" s="431"/>
    </row>
    <row r="1314" spans="52:52" ht="15" customHeight="1" x14ac:dyDescent="0.25">
      <c r="AZ1314" s="431"/>
    </row>
    <row r="1315" spans="52:52" ht="15" customHeight="1" x14ac:dyDescent="0.25">
      <c r="AZ1315" s="431"/>
    </row>
    <row r="1316" spans="52:52" ht="15" customHeight="1" x14ac:dyDescent="0.25">
      <c r="AZ1316" s="431"/>
    </row>
    <row r="1317" spans="52:52" ht="15" customHeight="1" x14ac:dyDescent="0.25">
      <c r="AZ1317" s="431"/>
    </row>
    <row r="1318" spans="52:52" ht="15" customHeight="1" x14ac:dyDescent="0.25">
      <c r="AZ1318" s="431"/>
    </row>
    <row r="1319" spans="52:52" ht="15" customHeight="1" x14ac:dyDescent="0.25">
      <c r="AZ1319" s="431"/>
    </row>
    <row r="1320" spans="52:52" ht="15" customHeight="1" x14ac:dyDescent="0.25">
      <c r="AZ1320" s="431"/>
    </row>
    <row r="1321" spans="52:52" ht="15" customHeight="1" x14ac:dyDescent="0.25">
      <c r="AZ1321" s="431"/>
    </row>
    <row r="1322" spans="52:52" ht="15" customHeight="1" x14ac:dyDescent="0.25">
      <c r="AZ1322" s="431"/>
    </row>
    <row r="1323" spans="52:52" ht="15" customHeight="1" x14ac:dyDescent="0.25">
      <c r="AZ1323" s="431"/>
    </row>
    <row r="1324" spans="52:52" ht="15" customHeight="1" x14ac:dyDescent="0.25">
      <c r="AZ1324" s="431"/>
    </row>
    <row r="1325" spans="52:52" ht="15" customHeight="1" x14ac:dyDescent="0.25">
      <c r="AZ1325" s="431"/>
    </row>
    <row r="1326" spans="52:52" ht="15" customHeight="1" x14ac:dyDescent="0.25">
      <c r="AZ1326" s="431"/>
    </row>
    <row r="1327" spans="52:52" ht="15" customHeight="1" x14ac:dyDescent="0.25">
      <c r="AZ1327" s="431"/>
    </row>
    <row r="1328" spans="52:52" ht="15" customHeight="1" x14ac:dyDescent="0.25">
      <c r="AZ1328" s="431"/>
    </row>
    <row r="1329" spans="52:52" ht="15" customHeight="1" x14ac:dyDescent="0.25">
      <c r="AZ1329" s="431"/>
    </row>
    <row r="1330" spans="52:52" ht="15" customHeight="1" x14ac:dyDescent="0.25">
      <c r="AZ1330" s="431"/>
    </row>
    <row r="1331" spans="52:52" ht="15" customHeight="1" x14ac:dyDescent="0.25">
      <c r="AZ1331" s="431"/>
    </row>
    <row r="1332" spans="52:52" ht="15" customHeight="1" x14ac:dyDescent="0.25">
      <c r="AZ1332" s="431"/>
    </row>
    <row r="1333" spans="52:52" ht="15" customHeight="1" x14ac:dyDescent="0.25">
      <c r="AZ1333" s="431"/>
    </row>
    <row r="1334" spans="52:52" ht="15" customHeight="1" x14ac:dyDescent="0.25">
      <c r="AZ1334" s="431"/>
    </row>
    <row r="1335" spans="52:52" ht="15" customHeight="1" x14ac:dyDescent="0.25">
      <c r="AZ1335" s="431"/>
    </row>
    <row r="1336" spans="52:52" ht="15" customHeight="1" x14ac:dyDescent="0.25">
      <c r="AZ1336" s="431"/>
    </row>
    <row r="1337" spans="52:52" ht="15" customHeight="1" x14ac:dyDescent="0.25">
      <c r="AZ1337" s="431"/>
    </row>
    <row r="1338" spans="52:52" ht="15" customHeight="1" x14ac:dyDescent="0.25">
      <c r="AZ1338" s="431"/>
    </row>
    <row r="1339" spans="52:52" ht="15" customHeight="1" x14ac:dyDescent="0.25">
      <c r="AZ1339" s="431"/>
    </row>
    <row r="1340" spans="52:52" ht="15" customHeight="1" x14ac:dyDescent="0.25">
      <c r="AZ1340" s="431"/>
    </row>
    <row r="1341" spans="52:52" ht="15" customHeight="1" x14ac:dyDescent="0.25">
      <c r="AZ1341" s="431"/>
    </row>
    <row r="1342" spans="52:52" ht="15" customHeight="1" x14ac:dyDescent="0.25">
      <c r="AZ1342" s="431"/>
    </row>
    <row r="1343" spans="52:52" ht="15" customHeight="1" x14ac:dyDescent="0.25">
      <c r="AZ1343" s="431"/>
    </row>
    <row r="1344" spans="52:52" ht="15" customHeight="1" x14ac:dyDescent="0.25">
      <c r="AZ1344" s="431"/>
    </row>
    <row r="1345" spans="52:52" ht="15" customHeight="1" x14ac:dyDescent="0.25">
      <c r="AZ1345" s="431"/>
    </row>
    <row r="1346" spans="52:52" ht="15" customHeight="1" x14ac:dyDescent="0.25">
      <c r="AZ1346" s="431"/>
    </row>
    <row r="1347" spans="52:52" ht="15" customHeight="1" x14ac:dyDescent="0.25">
      <c r="AZ1347" s="431"/>
    </row>
    <row r="1348" spans="52:52" ht="15" customHeight="1" x14ac:dyDescent="0.25">
      <c r="AZ1348" s="431"/>
    </row>
    <row r="1349" spans="52:52" ht="15" customHeight="1" x14ac:dyDescent="0.25">
      <c r="AZ1349" s="431"/>
    </row>
    <row r="1350" spans="52:52" ht="15" customHeight="1" x14ac:dyDescent="0.25">
      <c r="AZ1350" s="431"/>
    </row>
    <row r="1351" spans="52:52" ht="15" customHeight="1" x14ac:dyDescent="0.25">
      <c r="AZ1351" s="431"/>
    </row>
    <row r="1352" spans="52:52" ht="15" customHeight="1" x14ac:dyDescent="0.25">
      <c r="AZ1352" s="431"/>
    </row>
    <row r="1353" spans="52:52" ht="15" customHeight="1" x14ac:dyDescent="0.25">
      <c r="AZ1353" s="431"/>
    </row>
    <row r="1354" spans="52:52" ht="15" customHeight="1" x14ac:dyDescent="0.25">
      <c r="AZ1354" s="431"/>
    </row>
    <row r="1355" spans="52:52" ht="15" customHeight="1" x14ac:dyDescent="0.25">
      <c r="AZ1355" s="431"/>
    </row>
    <row r="1356" spans="52:52" ht="15" customHeight="1" x14ac:dyDescent="0.25">
      <c r="AZ1356" s="431"/>
    </row>
    <row r="1357" spans="52:52" ht="15" customHeight="1" x14ac:dyDescent="0.25">
      <c r="AZ1357" s="431"/>
    </row>
    <row r="1358" spans="52:52" ht="15" customHeight="1" x14ac:dyDescent="0.25">
      <c r="AZ1358" s="431"/>
    </row>
    <row r="1359" spans="52:52" ht="15" customHeight="1" x14ac:dyDescent="0.25">
      <c r="AZ1359" s="431"/>
    </row>
    <row r="1360" spans="52:52" ht="15" customHeight="1" x14ac:dyDescent="0.25">
      <c r="AZ1360" s="431"/>
    </row>
    <row r="1361" spans="52:52" ht="15" customHeight="1" x14ac:dyDescent="0.25">
      <c r="AZ1361" s="431"/>
    </row>
    <row r="1362" spans="52:52" ht="15" customHeight="1" x14ac:dyDescent="0.25">
      <c r="AZ1362" s="431"/>
    </row>
    <row r="1363" spans="52:52" ht="15" customHeight="1" x14ac:dyDescent="0.25">
      <c r="AZ1363" s="431"/>
    </row>
    <row r="1364" spans="52:52" ht="15" customHeight="1" x14ac:dyDescent="0.25">
      <c r="AZ1364" s="431"/>
    </row>
    <row r="1365" spans="52:52" ht="15" customHeight="1" x14ac:dyDescent="0.25">
      <c r="AZ1365" s="431"/>
    </row>
    <row r="1366" spans="52:52" ht="15" customHeight="1" x14ac:dyDescent="0.25">
      <c r="AZ1366" s="431"/>
    </row>
    <row r="1367" spans="52:52" ht="15" customHeight="1" x14ac:dyDescent="0.25">
      <c r="AZ1367" s="431"/>
    </row>
    <row r="1368" spans="52:52" ht="15" customHeight="1" x14ac:dyDescent="0.25">
      <c r="AZ1368" s="431"/>
    </row>
    <row r="1369" spans="52:52" ht="15" customHeight="1" x14ac:dyDescent="0.25">
      <c r="AZ1369" s="431"/>
    </row>
    <row r="1370" spans="52:52" ht="15" customHeight="1" x14ac:dyDescent="0.25">
      <c r="AZ1370" s="431"/>
    </row>
    <row r="1371" spans="52:52" ht="15" customHeight="1" x14ac:dyDescent="0.25">
      <c r="AZ1371" s="431"/>
    </row>
    <row r="1372" spans="52:52" ht="15" customHeight="1" x14ac:dyDescent="0.25">
      <c r="AZ1372" s="431"/>
    </row>
    <row r="1373" spans="52:52" ht="15" customHeight="1" x14ac:dyDescent="0.25">
      <c r="AZ1373" s="431"/>
    </row>
    <row r="1374" spans="52:52" ht="15" customHeight="1" x14ac:dyDescent="0.25">
      <c r="AZ1374" s="431"/>
    </row>
    <row r="1375" spans="52:52" ht="15" customHeight="1" x14ac:dyDescent="0.25">
      <c r="AZ1375" s="431"/>
    </row>
    <row r="1376" spans="52:52" ht="15" customHeight="1" x14ac:dyDescent="0.25">
      <c r="AZ1376" s="431"/>
    </row>
    <row r="1377" spans="52:52" ht="15" customHeight="1" x14ac:dyDescent="0.25">
      <c r="AZ1377" s="431"/>
    </row>
    <row r="1378" spans="52:52" ht="15" customHeight="1" x14ac:dyDescent="0.25">
      <c r="AZ1378" s="431"/>
    </row>
    <row r="1379" spans="52:52" ht="15" customHeight="1" x14ac:dyDescent="0.25">
      <c r="AZ1379" s="431"/>
    </row>
    <row r="1380" spans="52:52" ht="15" customHeight="1" x14ac:dyDescent="0.25">
      <c r="AZ1380" s="431"/>
    </row>
    <row r="1381" spans="52:52" ht="15" customHeight="1" x14ac:dyDescent="0.25">
      <c r="AZ1381" s="431"/>
    </row>
    <row r="1382" spans="52:52" ht="15" customHeight="1" x14ac:dyDescent="0.25">
      <c r="AZ1382" s="431"/>
    </row>
    <row r="1383" spans="52:52" ht="15" customHeight="1" x14ac:dyDescent="0.25">
      <c r="AZ1383" s="431"/>
    </row>
    <row r="1384" spans="52:52" ht="15" customHeight="1" x14ac:dyDescent="0.25">
      <c r="AZ1384" s="431"/>
    </row>
    <row r="1385" spans="52:52" ht="15" customHeight="1" x14ac:dyDescent="0.25">
      <c r="AZ1385" s="431"/>
    </row>
    <row r="1386" spans="52:52" ht="15" customHeight="1" x14ac:dyDescent="0.25">
      <c r="AZ1386" s="431"/>
    </row>
    <row r="1387" spans="52:52" ht="15" customHeight="1" x14ac:dyDescent="0.25">
      <c r="AZ1387" s="431"/>
    </row>
    <row r="1388" spans="52:52" ht="15" customHeight="1" x14ac:dyDescent="0.25">
      <c r="AZ1388" s="431"/>
    </row>
    <row r="1389" spans="52:52" ht="15" customHeight="1" x14ac:dyDescent="0.25">
      <c r="AZ1389" s="431"/>
    </row>
    <row r="1390" spans="52:52" ht="15" customHeight="1" x14ac:dyDescent="0.25">
      <c r="AZ1390" s="431"/>
    </row>
    <row r="1391" spans="52:52" ht="15" customHeight="1" x14ac:dyDescent="0.25">
      <c r="AZ1391" s="431"/>
    </row>
    <row r="1392" spans="52:52" ht="15" customHeight="1" x14ac:dyDescent="0.25">
      <c r="AZ1392" s="431"/>
    </row>
    <row r="1393" spans="52:52" ht="15" customHeight="1" x14ac:dyDescent="0.25">
      <c r="AZ1393" s="431"/>
    </row>
    <row r="1394" spans="52:52" ht="15" customHeight="1" x14ac:dyDescent="0.25">
      <c r="AZ1394" s="431"/>
    </row>
    <row r="1395" spans="52:52" ht="15" customHeight="1" x14ac:dyDescent="0.25">
      <c r="AZ1395" s="431"/>
    </row>
    <row r="1396" spans="52:52" ht="15" customHeight="1" x14ac:dyDescent="0.25">
      <c r="AZ1396" s="431"/>
    </row>
    <row r="1397" spans="52:52" ht="15" customHeight="1" x14ac:dyDescent="0.25">
      <c r="AZ1397" s="431"/>
    </row>
    <row r="1398" spans="52:52" ht="15" customHeight="1" x14ac:dyDescent="0.25">
      <c r="AZ1398" s="431"/>
    </row>
    <row r="1399" spans="52:52" ht="15" customHeight="1" x14ac:dyDescent="0.25">
      <c r="AZ1399" s="431"/>
    </row>
    <row r="1400" spans="52:52" ht="15" customHeight="1" x14ac:dyDescent="0.25">
      <c r="AZ1400" s="431"/>
    </row>
    <row r="1401" spans="52:52" ht="15" customHeight="1" x14ac:dyDescent="0.25">
      <c r="AZ1401" s="431"/>
    </row>
    <row r="1402" spans="52:52" ht="15" customHeight="1" x14ac:dyDescent="0.25">
      <c r="AZ1402" s="431"/>
    </row>
    <row r="1403" spans="52:52" ht="15" customHeight="1" x14ac:dyDescent="0.25">
      <c r="AZ1403" s="431"/>
    </row>
    <row r="1404" spans="52:52" ht="15" customHeight="1" x14ac:dyDescent="0.25">
      <c r="AZ1404" s="431"/>
    </row>
    <row r="1405" spans="52:52" ht="15" customHeight="1" x14ac:dyDescent="0.25">
      <c r="AZ1405" s="431"/>
    </row>
    <row r="1406" spans="52:52" ht="15" customHeight="1" x14ac:dyDescent="0.25">
      <c r="AZ1406" s="431"/>
    </row>
    <row r="1407" spans="52:52" ht="15" customHeight="1" x14ac:dyDescent="0.25">
      <c r="AZ1407" s="431"/>
    </row>
    <row r="1408" spans="52:52" ht="15" customHeight="1" x14ac:dyDescent="0.25">
      <c r="AZ1408" s="431"/>
    </row>
    <row r="1409" spans="52:52" ht="15" customHeight="1" x14ac:dyDescent="0.25">
      <c r="AZ1409" s="431"/>
    </row>
    <row r="1410" spans="52:52" ht="15" customHeight="1" x14ac:dyDescent="0.25">
      <c r="AZ1410" s="431"/>
    </row>
    <row r="1411" spans="52:52" ht="15" customHeight="1" x14ac:dyDescent="0.25">
      <c r="AZ1411" s="431"/>
    </row>
    <row r="1412" spans="52:52" ht="15" customHeight="1" x14ac:dyDescent="0.25">
      <c r="AZ1412" s="431"/>
    </row>
    <row r="1413" spans="52:52" ht="15" customHeight="1" x14ac:dyDescent="0.25">
      <c r="AZ1413" s="431"/>
    </row>
    <row r="1414" spans="52:52" ht="15" customHeight="1" x14ac:dyDescent="0.25">
      <c r="AZ1414" s="431"/>
    </row>
    <row r="1415" spans="52:52" ht="15" customHeight="1" x14ac:dyDescent="0.25">
      <c r="AZ1415" s="431"/>
    </row>
    <row r="1416" spans="52:52" ht="15" customHeight="1" x14ac:dyDescent="0.25">
      <c r="AZ1416" s="431"/>
    </row>
    <row r="1417" spans="52:52" ht="15" customHeight="1" x14ac:dyDescent="0.25">
      <c r="AZ1417" s="431"/>
    </row>
    <row r="1418" spans="52:52" ht="15" customHeight="1" x14ac:dyDescent="0.25">
      <c r="AZ1418" s="431"/>
    </row>
    <row r="1419" spans="52:52" ht="15" customHeight="1" x14ac:dyDescent="0.25">
      <c r="AZ1419" s="431"/>
    </row>
    <row r="1420" spans="52:52" ht="15" customHeight="1" x14ac:dyDescent="0.25">
      <c r="AZ1420" s="431"/>
    </row>
    <row r="1421" spans="52:52" ht="15" customHeight="1" x14ac:dyDescent="0.25">
      <c r="AZ1421" s="431"/>
    </row>
    <row r="1422" spans="52:52" ht="15" customHeight="1" x14ac:dyDescent="0.25">
      <c r="AZ1422" s="431"/>
    </row>
    <row r="1423" spans="52:52" ht="15" customHeight="1" x14ac:dyDescent="0.25">
      <c r="AZ1423" s="431"/>
    </row>
    <row r="1424" spans="52:52" ht="15" customHeight="1" x14ac:dyDescent="0.25">
      <c r="AZ1424" s="431"/>
    </row>
    <row r="1425" spans="52:52" ht="15" customHeight="1" x14ac:dyDescent="0.25">
      <c r="AZ1425" s="431"/>
    </row>
    <row r="1426" spans="52:52" ht="15" customHeight="1" x14ac:dyDescent="0.25">
      <c r="AZ1426" s="431"/>
    </row>
    <row r="1427" spans="52:52" ht="15" customHeight="1" x14ac:dyDescent="0.25">
      <c r="AZ1427" s="431"/>
    </row>
    <row r="1428" spans="52:52" ht="15" customHeight="1" x14ac:dyDescent="0.25">
      <c r="AZ1428" s="431"/>
    </row>
    <row r="1429" spans="52:52" ht="15" customHeight="1" x14ac:dyDescent="0.25">
      <c r="AZ1429" s="431"/>
    </row>
    <row r="1430" spans="52:52" ht="15" customHeight="1" x14ac:dyDescent="0.25">
      <c r="AZ1430" s="431"/>
    </row>
    <row r="1431" spans="52:52" ht="15" customHeight="1" x14ac:dyDescent="0.25">
      <c r="AZ1431" s="431"/>
    </row>
    <row r="1432" spans="52:52" ht="15" customHeight="1" x14ac:dyDescent="0.25">
      <c r="AZ1432" s="431"/>
    </row>
    <row r="1433" spans="52:52" ht="15" customHeight="1" x14ac:dyDescent="0.25">
      <c r="AZ1433" s="431"/>
    </row>
    <row r="1434" spans="52:52" ht="15" customHeight="1" x14ac:dyDescent="0.25">
      <c r="AZ1434" s="431"/>
    </row>
    <row r="1435" spans="52:52" ht="15" customHeight="1" x14ac:dyDescent="0.25">
      <c r="AZ1435" s="431"/>
    </row>
    <row r="1436" spans="52:52" ht="15" customHeight="1" x14ac:dyDescent="0.25">
      <c r="AZ1436" s="431"/>
    </row>
    <row r="1437" spans="52:52" ht="15" customHeight="1" x14ac:dyDescent="0.25">
      <c r="AZ1437" s="431"/>
    </row>
    <row r="1438" spans="52:52" ht="15" customHeight="1" x14ac:dyDescent="0.25">
      <c r="AZ1438" s="431"/>
    </row>
    <row r="1439" spans="52:52" ht="15" customHeight="1" x14ac:dyDescent="0.25">
      <c r="AZ1439" s="431"/>
    </row>
    <row r="1440" spans="52:52" ht="15" customHeight="1" x14ac:dyDescent="0.25">
      <c r="AZ1440" s="431"/>
    </row>
    <row r="1441" spans="52:52" ht="15" customHeight="1" x14ac:dyDescent="0.25">
      <c r="AZ1441" s="431"/>
    </row>
    <row r="1442" spans="52:52" ht="15" customHeight="1" x14ac:dyDescent="0.25">
      <c r="AZ1442" s="431"/>
    </row>
    <row r="1443" spans="52:52" ht="15" customHeight="1" x14ac:dyDescent="0.25">
      <c r="AZ1443" s="431"/>
    </row>
    <row r="1444" spans="52:52" ht="15" customHeight="1" x14ac:dyDescent="0.25">
      <c r="AZ1444" s="431"/>
    </row>
    <row r="1445" spans="52:52" ht="15" customHeight="1" x14ac:dyDescent="0.25">
      <c r="AZ1445" s="431"/>
    </row>
    <row r="1446" spans="52:52" ht="15" customHeight="1" x14ac:dyDescent="0.25">
      <c r="AZ1446" s="431"/>
    </row>
    <row r="1447" spans="52:52" ht="15" customHeight="1" x14ac:dyDescent="0.25">
      <c r="AZ1447" s="431"/>
    </row>
    <row r="1448" spans="52:52" ht="15" customHeight="1" x14ac:dyDescent="0.25">
      <c r="AZ1448" s="431"/>
    </row>
    <row r="1449" spans="52:52" ht="15" customHeight="1" x14ac:dyDescent="0.25">
      <c r="AZ1449" s="431"/>
    </row>
    <row r="1450" spans="52:52" ht="15" customHeight="1" x14ac:dyDescent="0.25">
      <c r="AZ1450" s="431"/>
    </row>
    <row r="1451" spans="52:52" ht="15" customHeight="1" x14ac:dyDescent="0.25">
      <c r="AZ1451" s="431"/>
    </row>
    <row r="1452" spans="52:52" ht="15" customHeight="1" x14ac:dyDescent="0.25">
      <c r="AZ1452" s="431"/>
    </row>
    <row r="1453" spans="52:52" ht="15" customHeight="1" x14ac:dyDescent="0.25">
      <c r="AZ1453" s="431"/>
    </row>
    <row r="1454" spans="52:52" ht="15" customHeight="1" x14ac:dyDescent="0.25">
      <c r="AZ1454" s="431"/>
    </row>
    <row r="1455" spans="52:52" ht="15" customHeight="1" x14ac:dyDescent="0.25">
      <c r="AZ1455" s="431"/>
    </row>
    <row r="1456" spans="52:52" ht="15" customHeight="1" x14ac:dyDescent="0.25">
      <c r="AZ1456" s="431"/>
    </row>
    <row r="1457" spans="52:52" ht="15" customHeight="1" x14ac:dyDescent="0.25">
      <c r="AZ1457" s="431"/>
    </row>
    <row r="1458" spans="52:52" ht="15" customHeight="1" x14ac:dyDescent="0.25">
      <c r="AZ1458" s="431"/>
    </row>
    <row r="1459" spans="52:52" ht="15" customHeight="1" x14ac:dyDescent="0.25">
      <c r="AZ1459" s="431"/>
    </row>
    <row r="1460" spans="52:52" ht="15" customHeight="1" x14ac:dyDescent="0.25">
      <c r="AZ1460" s="431"/>
    </row>
    <row r="1461" spans="52:52" ht="15" customHeight="1" x14ac:dyDescent="0.25">
      <c r="AZ1461" s="431"/>
    </row>
    <row r="1462" spans="52:52" ht="15" customHeight="1" x14ac:dyDescent="0.25">
      <c r="AZ1462" s="431"/>
    </row>
    <row r="1463" spans="52:52" ht="15" customHeight="1" x14ac:dyDescent="0.25">
      <c r="AZ1463" s="431"/>
    </row>
    <row r="1464" spans="52:52" ht="15" customHeight="1" x14ac:dyDescent="0.25">
      <c r="AZ1464" s="431"/>
    </row>
    <row r="1465" spans="52:52" ht="15" customHeight="1" x14ac:dyDescent="0.25">
      <c r="AZ1465" s="431"/>
    </row>
    <row r="1466" spans="52:52" ht="15" customHeight="1" x14ac:dyDescent="0.25">
      <c r="AZ1466" s="431"/>
    </row>
    <row r="1467" spans="52:52" ht="15" customHeight="1" x14ac:dyDescent="0.25">
      <c r="AZ1467" s="431"/>
    </row>
    <row r="1468" spans="52:52" ht="15" customHeight="1" x14ac:dyDescent="0.25">
      <c r="AZ1468" s="431"/>
    </row>
    <row r="1469" spans="52:52" ht="15" customHeight="1" x14ac:dyDescent="0.25">
      <c r="AZ1469" s="431"/>
    </row>
    <row r="1470" spans="52:52" ht="15" customHeight="1" x14ac:dyDescent="0.25">
      <c r="AZ1470" s="431"/>
    </row>
    <row r="1471" spans="52:52" ht="15" customHeight="1" x14ac:dyDescent="0.25">
      <c r="AZ1471" s="431"/>
    </row>
    <row r="1472" spans="52:52" ht="15" customHeight="1" x14ac:dyDescent="0.25">
      <c r="AZ1472" s="431"/>
    </row>
    <row r="1473" spans="52:52" ht="15" customHeight="1" x14ac:dyDescent="0.25">
      <c r="AZ1473" s="431"/>
    </row>
    <row r="1474" spans="52:52" ht="15" customHeight="1" x14ac:dyDescent="0.25">
      <c r="AZ1474" s="431"/>
    </row>
    <row r="1475" spans="52:52" ht="15" customHeight="1" x14ac:dyDescent="0.25">
      <c r="AZ1475" s="431"/>
    </row>
    <row r="1476" spans="52:52" ht="15" customHeight="1" x14ac:dyDescent="0.25">
      <c r="AZ1476" s="431"/>
    </row>
    <row r="1477" spans="52:52" ht="15" customHeight="1" x14ac:dyDescent="0.25">
      <c r="AZ1477" s="431"/>
    </row>
    <row r="1478" spans="52:52" ht="15" customHeight="1" x14ac:dyDescent="0.25">
      <c r="AZ1478" s="431"/>
    </row>
    <row r="1479" spans="52:52" ht="15" customHeight="1" x14ac:dyDescent="0.25">
      <c r="AZ1479" s="431"/>
    </row>
    <row r="1480" spans="52:52" ht="15" customHeight="1" x14ac:dyDescent="0.25">
      <c r="AZ1480" s="431"/>
    </row>
    <row r="1481" spans="52:52" ht="15" customHeight="1" x14ac:dyDescent="0.25">
      <c r="AZ1481" s="431"/>
    </row>
    <row r="1482" spans="52:52" ht="15" customHeight="1" x14ac:dyDescent="0.25">
      <c r="AZ1482" s="431"/>
    </row>
    <row r="1483" spans="52:52" ht="15" customHeight="1" x14ac:dyDescent="0.25">
      <c r="AZ1483" s="431"/>
    </row>
    <row r="1484" spans="52:52" ht="15" customHeight="1" x14ac:dyDescent="0.25">
      <c r="AZ1484" s="431"/>
    </row>
    <row r="1485" spans="52:52" ht="15" customHeight="1" x14ac:dyDescent="0.25">
      <c r="AZ1485" s="431"/>
    </row>
    <row r="1486" spans="52:52" ht="15" customHeight="1" x14ac:dyDescent="0.25">
      <c r="AZ1486" s="431"/>
    </row>
    <row r="1487" spans="52:52" ht="15" customHeight="1" x14ac:dyDescent="0.25">
      <c r="AZ1487" s="431"/>
    </row>
    <row r="1488" spans="52:52" ht="15" customHeight="1" x14ac:dyDescent="0.25">
      <c r="AZ1488" s="431"/>
    </row>
    <row r="1489" spans="52:52" ht="15" customHeight="1" x14ac:dyDescent="0.25">
      <c r="AZ1489" s="431"/>
    </row>
    <row r="1490" spans="52:52" ht="15" customHeight="1" x14ac:dyDescent="0.25">
      <c r="AZ1490" s="431"/>
    </row>
    <row r="1491" spans="52:52" ht="15" customHeight="1" x14ac:dyDescent="0.25">
      <c r="AZ1491" s="431"/>
    </row>
    <row r="1492" spans="52:52" ht="15" customHeight="1" x14ac:dyDescent="0.25">
      <c r="AZ1492" s="431"/>
    </row>
    <row r="1493" spans="52:52" ht="15" customHeight="1" x14ac:dyDescent="0.25">
      <c r="AZ1493" s="431"/>
    </row>
    <row r="1494" spans="52:52" ht="15" customHeight="1" x14ac:dyDescent="0.25">
      <c r="AZ1494" s="431"/>
    </row>
    <row r="1495" spans="52:52" ht="15" customHeight="1" x14ac:dyDescent="0.25">
      <c r="AZ1495" s="431"/>
    </row>
    <row r="1496" spans="52:52" ht="15" customHeight="1" x14ac:dyDescent="0.25">
      <c r="AZ1496" s="431"/>
    </row>
    <row r="1497" spans="52:52" ht="15" customHeight="1" x14ac:dyDescent="0.25">
      <c r="AZ1497" s="431"/>
    </row>
    <row r="1498" spans="52:52" ht="15" customHeight="1" x14ac:dyDescent="0.25">
      <c r="AZ1498" s="431"/>
    </row>
    <row r="1499" spans="52:52" ht="15" customHeight="1" x14ac:dyDescent="0.25">
      <c r="AZ1499" s="431"/>
    </row>
    <row r="1500" spans="52:52" ht="15" customHeight="1" x14ac:dyDescent="0.25">
      <c r="AZ1500" s="431"/>
    </row>
    <row r="1501" spans="52:52" ht="15" customHeight="1" x14ac:dyDescent="0.25">
      <c r="AZ1501" s="431"/>
    </row>
    <row r="1502" spans="52:52" ht="15" customHeight="1" x14ac:dyDescent="0.25">
      <c r="AZ1502" s="431"/>
    </row>
    <row r="1503" spans="52:52" ht="15" customHeight="1" x14ac:dyDescent="0.25">
      <c r="AZ1503" s="431"/>
    </row>
    <row r="1504" spans="52:52" ht="15" customHeight="1" x14ac:dyDescent="0.25">
      <c r="AZ1504" s="431"/>
    </row>
    <row r="1505" spans="52:52" ht="15" customHeight="1" x14ac:dyDescent="0.25">
      <c r="AZ1505" s="431"/>
    </row>
    <row r="1506" spans="52:52" ht="15" customHeight="1" x14ac:dyDescent="0.25">
      <c r="AZ1506" s="431"/>
    </row>
    <row r="1507" spans="52:52" ht="15" customHeight="1" x14ac:dyDescent="0.25">
      <c r="AZ1507" s="431"/>
    </row>
    <row r="1508" spans="52:52" ht="15" customHeight="1" x14ac:dyDescent="0.25">
      <c r="AZ1508" s="431"/>
    </row>
    <row r="1509" spans="52:52" ht="15" customHeight="1" x14ac:dyDescent="0.25">
      <c r="AZ1509" s="431"/>
    </row>
    <row r="1510" spans="52:52" ht="15" customHeight="1" x14ac:dyDescent="0.25">
      <c r="AZ1510" s="431"/>
    </row>
    <row r="1511" spans="52:52" ht="15" customHeight="1" x14ac:dyDescent="0.25">
      <c r="AZ1511" s="431"/>
    </row>
    <row r="1512" spans="52:52" ht="15" customHeight="1" x14ac:dyDescent="0.25">
      <c r="AZ1512" s="431"/>
    </row>
    <row r="1513" spans="52:52" ht="15" customHeight="1" x14ac:dyDescent="0.25">
      <c r="AZ1513" s="431"/>
    </row>
    <row r="1514" spans="52:52" ht="15" customHeight="1" x14ac:dyDescent="0.25">
      <c r="AZ1514" s="431"/>
    </row>
    <row r="1515" spans="52:52" ht="15" customHeight="1" x14ac:dyDescent="0.25">
      <c r="AZ1515" s="431"/>
    </row>
    <row r="1516" spans="52:52" ht="15" customHeight="1" x14ac:dyDescent="0.25">
      <c r="AZ1516" s="431"/>
    </row>
    <row r="1517" spans="52:52" ht="15" customHeight="1" x14ac:dyDescent="0.25">
      <c r="AZ1517" s="431"/>
    </row>
    <row r="1518" spans="52:52" ht="15" customHeight="1" x14ac:dyDescent="0.25">
      <c r="AZ1518" s="431"/>
    </row>
    <row r="1519" spans="52:52" ht="15" customHeight="1" x14ac:dyDescent="0.25">
      <c r="AZ1519" s="431"/>
    </row>
    <row r="1520" spans="52:52" ht="15" customHeight="1" x14ac:dyDescent="0.25">
      <c r="AZ1520" s="431"/>
    </row>
    <row r="1521" spans="52:52" ht="15" customHeight="1" x14ac:dyDescent="0.25">
      <c r="AZ1521" s="431"/>
    </row>
    <row r="1522" spans="52:52" ht="15" customHeight="1" x14ac:dyDescent="0.25">
      <c r="AZ1522" s="431"/>
    </row>
    <row r="1523" spans="52:52" ht="15" customHeight="1" x14ac:dyDescent="0.25">
      <c r="AZ1523" s="431"/>
    </row>
    <row r="1524" spans="52:52" ht="15" customHeight="1" x14ac:dyDescent="0.25">
      <c r="AZ1524" s="431"/>
    </row>
    <row r="1525" spans="52:52" ht="15" customHeight="1" x14ac:dyDescent="0.25">
      <c r="AZ1525" s="431"/>
    </row>
    <row r="1526" spans="52:52" ht="15" customHeight="1" x14ac:dyDescent="0.25">
      <c r="AZ1526" s="431"/>
    </row>
    <row r="1527" spans="52:52" ht="15" customHeight="1" x14ac:dyDescent="0.25">
      <c r="AZ1527" s="431"/>
    </row>
    <row r="1528" spans="52:52" ht="15" customHeight="1" x14ac:dyDescent="0.25">
      <c r="AZ1528" s="431"/>
    </row>
    <row r="1529" spans="52:52" ht="15" customHeight="1" x14ac:dyDescent="0.25">
      <c r="AZ1529" s="431"/>
    </row>
    <row r="1530" spans="52:52" ht="15" customHeight="1" x14ac:dyDescent="0.25">
      <c r="AZ1530" s="431"/>
    </row>
    <row r="1531" spans="52:52" ht="15" customHeight="1" x14ac:dyDescent="0.25">
      <c r="AZ1531" s="431"/>
    </row>
    <row r="1532" spans="52:52" ht="15" customHeight="1" x14ac:dyDescent="0.25">
      <c r="AZ1532" s="431"/>
    </row>
    <row r="1533" spans="52:52" ht="15" customHeight="1" x14ac:dyDescent="0.25">
      <c r="AZ1533" s="431"/>
    </row>
    <row r="1534" spans="52:52" ht="15" customHeight="1" x14ac:dyDescent="0.25">
      <c r="AZ1534" s="431"/>
    </row>
    <row r="1535" spans="52:52" ht="15" customHeight="1" x14ac:dyDescent="0.25">
      <c r="AZ1535" s="431"/>
    </row>
    <row r="1536" spans="52:52" ht="15" customHeight="1" x14ac:dyDescent="0.25">
      <c r="AZ1536" s="431"/>
    </row>
    <row r="1537" spans="52:52" ht="15" customHeight="1" x14ac:dyDescent="0.25">
      <c r="AZ1537" s="431"/>
    </row>
    <row r="1538" spans="52:52" ht="15" customHeight="1" x14ac:dyDescent="0.25">
      <c r="AZ1538" s="431"/>
    </row>
    <row r="1539" spans="52:52" ht="15" customHeight="1" x14ac:dyDescent="0.25">
      <c r="AZ1539" s="431"/>
    </row>
    <row r="1540" spans="52:52" ht="15" customHeight="1" x14ac:dyDescent="0.25">
      <c r="AZ1540" s="431"/>
    </row>
    <row r="1541" spans="52:52" ht="15" customHeight="1" x14ac:dyDescent="0.25">
      <c r="AZ1541" s="431"/>
    </row>
    <row r="1542" spans="52:52" ht="15" customHeight="1" x14ac:dyDescent="0.25">
      <c r="AZ1542" s="431"/>
    </row>
    <row r="1543" spans="52:52" ht="15" customHeight="1" x14ac:dyDescent="0.25">
      <c r="AZ1543" s="431"/>
    </row>
    <row r="1544" spans="52:52" ht="15" customHeight="1" x14ac:dyDescent="0.25">
      <c r="AZ1544" s="431"/>
    </row>
    <row r="1545" spans="52:52" ht="15" customHeight="1" x14ac:dyDescent="0.25">
      <c r="AZ1545" s="431"/>
    </row>
    <row r="1546" spans="52:52" ht="15" customHeight="1" x14ac:dyDescent="0.25">
      <c r="AZ1546" s="431"/>
    </row>
    <row r="1547" spans="52:52" ht="15" customHeight="1" x14ac:dyDescent="0.25">
      <c r="AZ1547" s="431"/>
    </row>
    <row r="1548" spans="52:52" ht="15" customHeight="1" x14ac:dyDescent="0.25">
      <c r="AZ1548" s="431"/>
    </row>
    <row r="1549" spans="52:52" ht="15" customHeight="1" x14ac:dyDescent="0.25">
      <c r="AZ1549" s="431"/>
    </row>
    <row r="1550" spans="52:52" ht="15" customHeight="1" x14ac:dyDescent="0.25">
      <c r="AZ1550" s="431"/>
    </row>
    <row r="1551" spans="52:52" ht="15" customHeight="1" x14ac:dyDescent="0.25">
      <c r="AZ1551" s="431"/>
    </row>
    <row r="1552" spans="52:52" ht="15" customHeight="1" x14ac:dyDescent="0.25">
      <c r="AZ1552" s="431"/>
    </row>
    <row r="1553" spans="52:52" ht="15" customHeight="1" x14ac:dyDescent="0.25">
      <c r="AZ1553" s="431"/>
    </row>
    <row r="1554" spans="52:52" ht="15" customHeight="1" x14ac:dyDescent="0.25">
      <c r="AZ1554" s="431"/>
    </row>
    <row r="1555" spans="52:52" ht="15" customHeight="1" x14ac:dyDescent="0.25">
      <c r="AZ1555" s="431"/>
    </row>
    <row r="1556" spans="52:52" ht="15" customHeight="1" x14ac:dyDescent="0.25">
      <c r="AZ1556" s="431"/>
    </row>
    <row r="1557" spans="52:52" ht="15" customHeight="1" x14ac:dyDescent="0.25">
      <c r="AZ1557" s="431"/>
    </row>
    <row r="1558" spans="52:52" ht="15" customHeight="1" x14ac:dyDescent="0.25">
      <c r="AZ1558" s="431"/>
    </row>
    <row r="1559" spans="52:52" ht="15" customHeight="1" x14ac:dyDescent="0.25">
      <c r="AZ1559" s="431"/>
    </row>
    <row r="1560" spans="52:52" ht="15" customHeight="1" x14ac:dyDescent="0.25">
      <c r="AZ1560" s="431"/>
    </row>
    <row r="1561" spans="52:52" ht="15" customHeight="1" x14ac:dyDescent="0.25">
      <c r="AZ1561" s="431"/>
    </row>
    <row r="1562" spans="52:52" ht="15" customHeight="1" x14ac:dyDescent="0.25">
      <c r="AZ1562" s="431"/>
    </row>
    <row r="1563" spans="52:52" ht="15" customHeight="1" x14ac:dyDescent="0.25">
      <c r="AZ1563" s="431"/>
    </row>
    <row r="1564" spans="52:52" ht="15" customHeight="1" x14ac:dyDescent="0.25">
      <c r="AZ1564" s="431"/>
    </row>
    <row r="1565" spans="52:52" ht="15" customHeight="1" x14ac:dyDescent="0.25">
      <c r="AZ1565" s="431"/>
    </row>
    <row r="1566" spans="52:52" ht="15" customHeight="1" x14ac:dyDescent="0.25">
      <c r="AZ1566" s="431"/>
    </row>
    <row r="1567" spans="52:52" ht="15" customHeight="1" x14ac:dyDescent="0.25">
      <c r="AZ1567" s="431"/>
    </row>
    <row r="1568" spans="52:52" ht="15" customHeight="1" x14ac:dyDescent="0.25">
      <c r="AZ1568" s="431"/>
    </row>
    <row r="1569" spans="52:52" ht="15" customHeight="1" x14ac:dyDescent="0.25">
      <c r="AZ1569" s="431"/>
    </row>
    <row r="1570" spans="52:52" ht="15" customHeight="1" x14ac:dyDescent="0.25">
      <c r="AZ1570" s="431"/>
    </row>
    <row r="1571" spans="52:52" ht="15" customHeight="1" x14ac:dyDescent="0.25">
      <c r="AZ1571" s="431"/>
    </row>
    <row r="1572" spans="52:52" ht="15" customHeight="1" x14ac:dyDescent="0.25">
      <c r="AZ1572" s="431"/>
    </row>
    <row r="1573" spans="52:52" ht="15" customHeight="1" x14ac:dyDescent="0.25">
      <c r="AZ1573" s="431"/>
    </row>
    <row r="1574" spans="52:52" ht="15" customHeight="1" x14ac:dyDescent="0.25">
      <c r="AZ1574" s="431"/>
    </row>
    <row r="1575" spans="52:52" ht="15" customHeight="1" x14ac:dyDescent="0.25">
      <c r="AZ1575" s="431"/>
    </row>
    <row r="1576" spans="52:52" ht="15" customHeight="1" x14ac:dyDescent="0.25">
      <c r="AZ1576" s="431"/>
    </row>
    <row r="1577" spans="52:52" ht="15" customHeight="1" x14ac:dyDescent="0.25">
      <c r="AZ1577" s="431"/>
    </row>
    <row r="1578" spans="52:52" ht="15" customHeight="1" x14ac:dyDescent="0.25">
      <c r="AZ1578" s="431"/>
    </row>
    <row r="1579" spans="52:52" ht="15" customHeight="1" x14ac:dyDescent="0.25">
      <c r="AZ1579" s="431"/>
    </row>
    <row r="1580" spans="52:52" ht="15" customHeight="1" x14ac:dyDescent="0.25">
      <c r="AZ1580" s="431"/>
    </row>
    <row r="1581" spans="52:52" ht="15" customHeight="1" x14ac:dyDescent="0.25">
      <c r="AZ1581" s="431"/>
    </row>
    <row r="1582" spans="52:52" ht="15" customHeight="1" x14ac:dyDescent="0.25">
      <c r="AZ1582" s="431"/>
    </row>
    <row r="1583" spans="52:52" ht="15" customHeight="1" x14ac:dyDescent="0.25">
      <c r="AZ1583" s="431"/>
    </row>
    <row r="1584" spans="52:52" ht="15" customHeight="1" x14ac:dyDescent="0.25">
      <c r="AZ1584" s="431"/>
    </row>
    <row r="1585" spans="52:52" ht="15" customHeight="1" x14ac:dyDescent="0.25">
      <c r="AZ1585" s="431"/>
    </row>
    <row r="1586" spans="52:52" ht="15" customHeight="1" x14ac:dyDescent="0.25">
      <c r="AZ1586" s="431"/>
    </row>
    <row r="1587" spans="52:52" ht="15" customHeight="1" x14ac:dyDescent="0.25">
      <c r="AZ1587" s="431"/>
    </row>
    <row r="1588" spans="52:52" ht="15" customHeight="1" x14ac:dyDescent="0.25">
      <c r="AZ1588" s="431"/>
    </row>
    <row r="1589" spans="52:52" ht="15" customHeight="1" x14ac:dyDescent="0.25">
      <c r="AZ1589" s="431"/>
    </row>
    <row r="1590" spans="52:52" ht="15" customHeight="1" x14ac:dyDescent="0.25">
      <c r="AZ1590" s="431"/>
    </row>
    <row r="1591" spans="52:52" ht="15" customHeight="1" x14ac:dyDescent="0.25">
      <c r="AZ1591" s="431"/>
    </row>
    <row r="1592" spans="52:52" ht="15" customHeight="1" x14ac:dyDescent="0.25">
      <c r="AZ1592" s="431"/>
    </row>
    <row r="1593" spans="52:52" ht="15" customHeight="1" x14ac:dyDescent="0.25">
      <c r="AZ1593" s="431"/>
    </row>
    <row r="1594" spans="52:52" ht="15" customHeight="1" x14ac:dyDescent="0.25">
      <c r="AZ1594" s="431"/>
    </row>
    <row r="1595" spans="52:52" ht="15" customHeight="1" x14ac:dyDescent="0.25">
      <c r="AZ1595" s="431"/>
    </row>
    <row r="1596" spans="52:52" ht="15" customHeight="1" x14ac:dyDescent="0.25">
      <c r="AZ1596" s="431"/>
    </row>
    <row r="1597" spans="52:52" ht="15" customHeight="1" x14ac:dyDescent="0.25">
      <c r="AZ1597" s="431"/>
    </row>
    <row r="1598" spans="52:52" ht="15" customHeight="1" x14ac:dyDescent="0.25">
      <c r="AZ1598" s="431"/>
    </row>
    <row r="1599" spans="52:52" ht="15" customHeight="1" x14ac:dyDescent="0.25">
      <c r="AZ1599" s="431"/>
    </row>
    <row r="1600" spans="52:52" ht="15" customHeight="1" x14ac:dyDescent="0.25">
      <c r="AZ1600" s="431"/>
    </row>
    <row r="1601" spans="52:52" ht="15" customHeight="1" x14ac:dyDescent="0.25">
      <c r="AZ1601" s="431"/>
    </row>
    <row r="1602" spans="52:52" ht="15" customHeight="1" x14ac:dyDescent="0.25">
      <c r="AZ1602" s="431"/>
    </row>
    <row r="1603" spans="52:52" ht="15" customHeight="1" x14ac:dyDescent="0.25">
      <c r="AZ1603" s="431"/>
    </row>
    <row r="1604" spans="52:52" ht="15" customHeight="1" x14ac:dyDescent="0.25">
      <c r="AZ1604" s="431"/>
    </row>
    <row r="1605" spans="52:52" ht="15" customHeight="1" x14ac:dyDescent="0.25">
      <c r="AZ1605" s="431"/>
    </row>
    <row r="1606" spans="52:52" ht="15" customHeight="1" x14ac:dyDescent="0.25">
      <c r="AZ1606" s="431"/>
    </row>
    <row r="1607" spans="52:52" ht="15" customHeight="1" x14ac:dyDescent="0.25">
      <c r="AZ1607" s="431"/>
    </row>
    <row r="1608" spans="52:52" ht="15" customHeight="1" x14ac:dyDescent="0.25">
      <c r="AZ1608" s="431"/>
    </row>
    <row r="1609" spans="52:52" ht="15" customHeight="1" x14ac:dyDescent="0.25">
      <c r="AZ1609" s="431"/>
    </row>
    <row r="1610" spans="52:52" ht="15" customHeight="1" x14ac:dyDescent="0.25">
      <c r="AZ1610" s="431"/>
    </row>
    <row r="1611" spans="52:52" ht="15" customHeight="1" x14ac:dyDescent="0.25">
      <c r="AZ1611" s="431"/>
    </row>
    <row r="1612" spans="52:52" ht="15" customHeight="1" x14ac:dyDescent="0.25">
      <c r="AZ1612" s="431"/>
    </row>
    <row r="1613" spans="52:52" ht="15" customHeight="1" x14ac:dyDescent="0.25">
      <c r="AZ1613" s="431"/>
    </row>
    <row r="1614" spans="52:52" ht="15" customHeight="1" x14ac:dyDescent="0.25">
      <c r="AZ1614" s="431"/>
    </row>
    <row r="1615" spans="52:52" ht="15" customHeight="1" x14ac:dyDescent="0.25">
      <c r="AZ1615" s="431"/>
    </row>
    <row r="1616" spans="52:52" ht="15" customHeight="1" x14ac:dyDescent="0.25">
      <c r="AZ1616" s="431"/>
    </row>
    <row r="1617" spans="52:52" ht="15" customHeight="1" x14ac:dyDescent="0.25">
      <c r="AZ1617" s="431"/>
    </row>
    <row r="1618" spans="52:52" ht="15" customHeight="1" x14ac:dyDescent="0.25">
      <c r="AZ1618" s="431"/>
    </row>
    <row r="1619" spans="52:52" ht="15" customHeight="1" x14ac:dyDescent="0.25">
      <c r="AZ1619" s="431"/>
    </row>
    <row r="1620" spans="52:52" ht="15" customHeight="1" x14ac:dyDescent="0.25">
      <c r="AZ1620" s="431"/>
    </row>
    <row r="1621" spans="52:52" ht="15" customHeight="1" x14ac:dyDescent="0.25">
      <c r="AZ1621" s="431"/>
    </row>
    <row r="1622" spans="52:52" ht="15" customHeight="1" x14ac:dyDescent="0.25">
      <c r="AZ1622" s="431"/>
    </row>
    <row r="1623" spans="52:52" ht="15" customHeight="1" x14ac:dyDescent="0.25">
      <c r="AZ1623" s="431"/>
    </row>
    <row r="1624" spans="52:52" ht="15" customHeight="1" x14ac:dyDescent="0.25">
      <c r="AZ1624" s="431"/>
    </row>
    <row r="1625" spans="52:52" ht="15" customHeight="1" x14ac:dyDescent="0.25">
      <c r="AZ1625" s="431"/>
    </row>
    <row r="1626" spans="52:52" ht="15" customHeight="1" x14ac:dyDescent="0.25">
      <c r="AZ1626" s="431"/>
    </row>
    <row r="1627" spans="52:52" ht="15" customHeight="1" x14ac:dyDescent="0.25">
      <c r="AZ1627" s="431"/>
    </row>
    <row r="1628" spans="52:52" ht="15" customHeight="1" x14ac:dyDescent="0.25">
      <c r="AZ1628" s="431"/>
    </row>
    <row r="1629" spans="52:52" ht="15" customHeight="1" x14ac:dyDescent="0.25">
      <c r="AZ1629" s="431"/>
    </row>
    <row r="1630" spans="52:52" ht="15" customHeight="1" x14ac:dyDescent="0.25">
      <c r="AZ1630" s="431"/>
    </row>
    <row r="1631" spans="52:52" ht="15" customHeight="1" x14ac:dyDescent="0.25">
      <c r="AZ1631" s="431"/>
    </row>
    <row r="1632" spans="52:52" ht="15" customHeight="1" x14ac:dyDescent="0.25">
      <c r="AZ1632" s="431"/>
    </row>
    <row r="1633" spans="52:52" ht="15" customHeight="1" x14ac:dyDescent="0.25">
      <c r="AZ1633" s="431"/>
    </row>
    <row r="1634" spans="52:52" ht="15" customHeight="1" x14ac:dyDescent="0.25">
      <c r="AZ1634" s="431"/>
    </row>
    <row r="1635" spans="52:52" ht="15" customHeight="1" x14ac:dyDescent="0.25">
      <c r="AZ1635" s="431"/>
    </row>
    <row r="1636" spans="52:52" ht="15" customHeight="1" x14ac:dyDescent="0.25">
      <c r="AZ1636" s="431"/>
    </row>
    <row r="1637" spans="52:52" ht="15" customHeight="1" x14ac:dyDescent="0.25">
      <c r="AZ1637" s="431"/>
    </row>
    <row r="1638" spans="52:52" ht="15" customHeight="1" x14ac:dyDescent="0.25">
      <c r="AZ1638" s="431"/>
    </row>
    <row r="1639" spans="52:52" ht="15" customHeight="1" x14ac:dyDescent="0.25">
      <c r="AZ1639" s="431"/>
    </row>
    <row r="1640" spans="52:52" ht="15" customHeight="1" x14ac:dyDescent="0.25">
      <c r="AZ1640" s="431"/>
    </row>
    <row r="1641" spans="52:52" ht="15" customHeight="1" x14ac:dyDescent="0.25">
      <c r="AZ1641" s="431"/>
    </row>
    <row r="1642" spans="52:52" ht="15" customHeight="1" x14ac:dyDescent="0.25">
      <c r="AZ1642" s="431"/>
    </row>
    <row r="1643" spans="52:52" ht="15" customHeight="1" x14ac:dyDescent="0.25">
      <c r="AZ1643" s="431"/>
    </row>
    <row r="1644" spans="52:52" ht="15" customHeight="1" x14ac:dyDescent="0.25">
      <c r="AZ1644" s="431"/>
    </row>
    <row r="1645" spans="52:52" ht="15" customHeight="1" x14ac:dyDescent="0.25">
      <c r="AZ1645" s="431"/>
    </row>
    <row r="1646" spans="52:52" ht="15" customHeight="1" x14ac:dyDescent="0.25">
      <c r="AZ1646" s="431"/>
    </row>
    <row r="1647" spans="52:52" ht="15" customHeight="1" x14ac:dyDescent="0.25">
      <c r="AZ1647" s="431"/>
    </row>
    <row r="1648" spans="52:52" ht="15" customHeight="1" x14ac:dyDescent="0.25">
      <c r="AZ1648" s="431"/>
    </row>
    <row r="1649" spans="52:52" ht="15" customHeight="1" x14ac:dyDescent="0.25">
      <c r="AZ1649" s="431"/>
    </row>
    <row r="1650" spans="52:52" ht="15" customHeight="1" x14ac:dyDescent="0.25">
      <c r="AZ1650" s="431"/>
    </row>
    <row r="1651" spans="52:52" ht="15" customHeight="1" x14ac:dyDescent="0.25">
      <c r="AZ1651" s="431"/>
    </row>
    <row r="1652" spans="52:52" ht="15" customHeight="1" x14ac:dyDescent="0.25">
      <c r="AZ1652" s="431"/>
    </row>
    <row r="1653" spans="52:52" ht="15" customHeight="1" x14ac:dyDescent="0.25">
      <c r="AZ1653" s="431"/>
    </row>
    <row r="1654" spans="52:52" ht="15" customHeight="1" x14ac:dyDescent="0.25">
      <c r="AZ1654" s="431"/>
    </row>
    <row r="1655" spans="52:52" ht="15" customHeight="1" x14ac:dyDescent="0.25">
      <c r="AZ1655" s="431"/>
    </row>
    <row r="1656" spans="52:52" ht="15" customHeight="1" x14ac:dyDescent="0.25">
      <c r="AZ1656" s="431"/>
    </row>
    <row r="1657" spans="52:52" ht="15" customHeight="1" x14ac:dyDescent="0.25">
      <c r="AZ1657" s="431"/>
    </row>
    <row r="1658" spans="52:52" ht="15" customHeight="1" x14ac:dyDescent="0.25">
      <c r="AZ1658" s="431"/>
    </row>
    <row r="1659" spans="52:52" ht="15" customHeight="1" x14ac:dyDescent="0.25">
      <c r="AZ1659" s="431"/>
    </row>
    <row r="1660" spans="52:52" ht="15" customHeight="1" x14ac:dyDescent="0.25">
      <c r="AZ1660" s="431"/>
    </row>
    <row r="1661" spans="52:52" ht="15" customHeight="1" x14ac:dyDescent="0.25">
      <c r="AZ1661" s="431"/>
    </row>
    <row r="1662" spans="52:52" ht="15" customHeight="1" x14ac:dyDescent="0.25">
      <c r="AZ1662" s="431"/>
    </row>
    <row r="1663" spans="52:52" ht="15" customHeight="1" x14ac:dyDescent="0.25">
      <c r="AZ1663" s="431"/>
    </row>
    <row r="1664" spans="52:52" ht="15" customHeight="1" x14ac:dyDescent="0.25">
      <c r="AZ1664" s="431"/>
    </row>
    <row r="1665" spans="52:52" ht="15" customHeight="1" x14ac:dyDescent="0.25">
      <c r="AZ1665" s="431"/>
    </row>
    <row r="1666" spans="52:52" ht="15" customHeight="1" x14ac:dyDescent="0.25">
      <c r="AZ1666" s="431"/>
    </row>
    <row r="1667" spans="52:52" ht="15" customHeight="1" x14ac:dyDescent="0.25">
      <c r="AZ1667" s="431"/>
    </row>
    <row r="1668" spans="52:52" ht="15" customHeight="1" x14ac:dyDescent="0.25">
      <c r="AZ1668" s="431"/>
    </row>
    <row r="1669" spans="52:52" ht="15" customHeight="1" x14ac:dyDescent="0.25">
      <c r="AZ1669" s="431"/>
    </row>
    <row r="1670" spans="52:52" ht="15" customHeight="1" x14ac:dyDescent="0.25">
      <c r="AZ1670" s="431"/>
    </row>
    <row r="1671" spans="52:52" ht="15" customHeight="1" x14ac:dyDescent="0.25">
      <c r="AZ1671" s="431"/>
    </row>
    <row r="1672" spans="52:52" ht="15" customHeight="1" x14ac:dyDescent="0.25">
      <c r="AZ1672" s="431"/>
    </row>
    <row r="1673" spans="52:52" ht="15" customHeight="1" x14ac:dyDescent="0.25">
      <c r="AZ1673" s="431"/>
    </row>
    <row r="1674" spans="52:52" ht="15" customHeight="1" x14ac:dyDescent="0.25">
      <c r="AZ1674" s="431"/>
    </row>
    <row r="1675" spans="52:52" ht="15" customHeight="1" x14ac:dyDescent="0.25">
      <c r="AZ1675" s="431"/>
    </row>
    <row r="1676" spans="52:52" ht="15" customHeight="1" x14ac:dyDescent="0.25">
      <c r="AZ1676" s="431"/>
    </row>
    <row r="1677" spans="52:52" ht="15" customHeight="1" x14ac:dyDescent="0.25">
      <c r="AZ1677" s="431"/>
    </row>
    <row r="1678" spans="52:52" ht="15" customHeight="1" x14ac:dyDescent="0.25">
      <c r="AZ1678" s="431"/>
    </row>
    <row r="1679" spans="52:52" ht="15" customHeight="1" x14ac:dyDescent="0.25">
      <c r="AZ1679" s="431"/>
    </row>
    <row r="1680" spans="52:52" ht="15" customHeight="1" x14ac:dyDescent="0.25">
      <c r="AZ1680" s="431"/>
    </row>
    <row r="1681" spans="52:52" ht="15" customHeight="1" x14ac:dyDescent="0.25">
      <c r="AZ1681" s="431"/>
    </row>
    <row r="1682" spans="52:52" ht="15" customHeight="1" x14ac:dyDescent="0.25">
      <c r="AZ1682" s="431"/>
    </row>
    <row r="1683" spans="52:52" ht="15" customHeight="1" x14ac:dyDescent="0.25">
      <c r="AZ1683" s="431"/>
    </row>
    <row r="1684" spans="52:52" ht="15" customHeight="1" x14ac:dyDescent="0.25">
      <c r="AZ1684" s="431"/>
    </row>
    <row r="1685" spans="52:52" ht="15" customHeight="1" x14ac:dyDescent="0.25">
      <c r="AZ1685" s="431"/>
    </row>
    <row r="1686" spans="52:52" ht="15" customHeight="1" x14ac:dyDescent="0.25">
      <c r="AZ1686" s="431"/>
    </row>
    <row r="1687" spans="52:52" ht="15" customHeight="1" x14ac:dyDescent="0.25">
      <c r="AZ1687" s="431"/>
    </row>
    <row r="1688" spans="52:52" ht="15" customHeight="1" x14ac:dyDescent="0.25">
      <c r="AZ1688" s="431"/>
    </row>
    <row r="1689" spans="52:52" ht="15" customHeight="1" x14ac:dyDescent="0.25">
      <c r="AZ1689" s="431"/>
    </row>
    <row r="1690" spans="52:52" ht="15" customHeight="1" x14ac:dyDescent="0.25">
      <c r="AZ1690" s="431"/>
    </row>
    <row r="1691" spans="52:52" ht="15" customHeight="1" x14ac:dyDescent="0.25">
      <c r="AZ1691" s="431"/>
    </row>
    <row r="1692" spans="52:52" ht="15" customHeight="1" x14ac:dyDescent="0.25">
      <c r="AZ1692" s="431"/>
    </row>
    <row r="1693" spans="52:52" ht="15" customHeight="1" x14ac:dyDescent="0.25">
      <c r="AZ1693" s="431"/>
    </row>
    <row r="1694" spans="52:52" ht="15" customHeight="1" x14ac:dyDescent="0.25">
      <c r="AZ1694" s="431"/>
    </row>
    <row r="1695" spans="52:52" ht="15" customHeight="1" x14ac:dyDescent="0.25">
      <c r="AZ1695" s="431"/>
    </row>
    <row r="1696" spans="52:52" ht="15" customHeight="1" x14ac:dyDescent="0.25">
      <c r="AZ1696" s="431"/>
    </row>
    <row r="1697" spans="52:52" ht="15" customHeight="1" x14ac:dyDescent="0.25">
      <c r="AZ1697" s="431"/>
    </row>
    <row r="1698" spans="52:52" ht="15" customHeight="1" x14ac:dyDescent="0.25">
      <c r="AZ1698" s="431"/>
    </row>
    <row r="1699" spans="52:52" ht="15" customHeight="1" x14ac:dyDescent="0.25">
      <c r="AZ1699" s="431"/>
    </row>
    <row r="1700" spans="52:52" ht="15" customHeight="1" x14ac:dyDescent="0.25">
      <c r="AZ1700" s="431"/>
    </row>
    <row r="1701" spans="52:52" ht="15" customHeight="1" x14ac:dyDescent="0.25">
      <c r="AZ1701" s="431"/>
    </row>
    <row r="1702" spans="52:52" ht="15" customHeight="1" x14ac:dyDescent="0.25">
      <c r="AZ1702" s="431"/>
    </row>
    <row r="1703" spans="52:52" ht="15" customHeight="1" x14ac:dyDescent="0.25">
      <c r="AZ1703" s="431"/>
    </row>
    <row r="1704" spans="52:52" ht="15" customHeight="1" x14ac:dyDescent="0.25">
      <c r="AZ1704" s="431"/>
    </row>
    <row r="1705" spans="52:52" ht="15" customHeight="1" x14ac:dyDescent="0.25">
      <c r="AZ1705" s="431"/>
    </row>
    <row r="1706" spans="52:52" ht="15" customHeight="1" x14ac:dyDescent="0.25">
      <c r="AZ1706" s="431"/>
    </row>
    <row r="1707" spans="52:52" ht="15" customHeight="1" x14ac:dyDescent="0.25">
      <c r="AZ1707" s="431"/>
    </row>
    <row r="1708" spans="52:52" ht="15" customHeight="1" x14ac:dyDescent="0.25">
      <c r="AZ1708" s="431"/>
    </row>
    <row r="1709" spans="52:52" ht="15" customHeight="1" x14ac:dyDescent="0.25">
      <c r="AZ1709" s="431"/>
    </row>
    <row r="1710" spans="52:52" ht="15" customHeight="1" x14ac:dyDescent="0.25">
      <c r="AZ1710" s="431"/>
    </row>
    <row r="1711" spans="52:52" ht="15" customHeight="1" x14ac:dyDescent="0.25">
      <c r="AZ1711" s="431"/>
    </row>
    <row r="1712" spans="52:52" ht="15" customHeight="1" x14ac:dyDescent="0.25">
      <c r="AZ1712" s="431"/>
    </row>
    <row r="1713" spans="52:52" ht="15" customHeight="1" x14ac:dyDescent="0.25">
      <c r="AZ1713" s="431"/>
    </row>
    <row r="1714" spans="52:52" ht="15" customHeight="1" x14ac:dyDescent="0.25">
      <c r="AZ1714" s="431"/>
    </row>
    <row r="1715" spans="52:52" ht="15" customHeight="1" x14ac:dyDescent="0.25">
      <c r="AZ1715" s="431"/>
    </row>
    <row r="1716" spans="52:52" ht="15" customHeight="1" x14ac:dyDescent="0.25">
      <c r="AZ1716" s="431"/>
    </row>
    <row r="1717" spans="52:52" ht="15" customHeight="1" x14ac:dyDescent="0.25">
      <c r="AZ1717" s="431"/>
    </row>
    <row r="1718" spans="52:52" ht="15" customHeight="1" x14ac:dyDescent="0.25">
      <c r="AZ1718" s="431"/>
    </row>
    <row r="1719" spans="52:52" ht="15" customHeight="1" x14ac:dyDescent="0.25">
      <c r="AZ1719" s="431"/>
    </row>
    <row r="1720" spans="52:52" ht="15" customHeight="1" x14ac:dyDescent="0.25">
      <c r="AZ1720" s="431"/>
    </row>
    <row r="1721" spans="52:52" ht="15" customHeight="1" x14ac:dyDescent="0.25">
      <c r="AZ1721" s="431"/>
    </row>
    <row r="1722" spans="52:52" ht="15" customHeight="1" x14ac:dyDescent="0.25">
      <c r="AZ1722" s="431"/>
    </row>
    <row r="1723" spans="52:52" ht="15" customHeight="1" x14ac:dyDescent="0.25">
      <c r="AZ1723" s="431"/>
    </row>
    <row r="1724" spans="52:52" ht="15" customHeight="1" x14ac:dyDescent="0.25">
      <c r="AZ1724" s="431"/>
    </row>
    <row r="1725" spans="52:52" ht="15" customHeight="1" x14ac:dyDescent="0.25">
      <c r="AZ1725" s="431"/>
    </row>
    <row r="1726" spans="52:52" ht="15" customHeight="1" x14ac:dyDescent="0.25">
      <c r="AZ1726" s="431"/>
    </row>
    <row r="1727" spans="52:52" ht="15" customHeight="1" x14ac:dyDescent="0.25">
      <c r="AZ1727" s="431"/>
    </row>
    <row r="1728" spans="52:52" ht="15" customHeight="1" x14ac:dyDescent="0.25">
      <c r="AZ1728" s="431"/>
    </row>
    <row r="1729" spans="52:52" ht="15" customHeight="1" x14ac:dyDescent="0.25">
      <c r="AZ1729" s="431"/>
    </row>
    <row r="1730" spans="52:52" ht="15" customHeight="1" x14ac:dyDescent="0.25">
      <c r="AZ1730" s="431"/>
    </row>
    <row r="1731" spans="52:52" ht="15" customHeight="1" x14ac:dyDescent="0.25">
      <c r="AZ1731" s="431"/>
    </row>
    <row r="1732" spans="52:52" ht="15" customHeight="1" x14ac:dyDescent="0.25">
      <c r="AZ1732" s="431"/>
    </row>
    <row r="1733" spans="52:52" ht="15" customHeight="1" x14ac:dyDescent="0.25">
      <c r="AZ1733" s="431"/>
    </row>
    <row r="1734" spans="52:52" ht="15" customHeight="1" x14ac:dyDescent="0.25">
      <c r="AZ1734" s="431"/>
    </row>
    <row r="1735" spans="52:52" ht="15" customHeight="1" x14ac:dyDescent="0.25">
      <c r="AZ1735" s="431"/>
    </row>
    <row r="1736" spans="52:52" ht="15" customHeight="1" x14ac:dyDescent="0.25">
      <c r="AZ1736" s="431"/>
    </row>
    <row r="1737" spans="52:52" ht="15" customHeight="1" x14ac:dyDescent="0.25">
      <c r="AZ1737" s="431"/>
    </row>
    <row r="1738" spans="52:52" ht="15" customHeight="1" x14ac:dyDescent="0.25">
      <c r="AZ1738" s="431"/>
    </row>
    <row r="1739" spans="52:52" ht="15" customHeight="1" x14ac:dyDescent="0.25">
      <c r="AZ1739" s="431"/>
    </row>
    <row r="1740" spans="52:52" ht="15" customHeight="1" x14ac:dyDescent="0.25">
      <c r="AZ1740" s="431"/>
    </row>
    <row r="1741" spans="52:52" ht="15" customHeight="1" x14ac:dyDescent="0.25">
      <c r="AZ1741" s="431"/>
    </row>
    <row r="1742" spans="52:52" ht="15" customHeight="1" x14ac:dyDescent="0.25">
      <c r="AZ1742" s="431"/>
    </row>
    <row r="1743" spans="52:52" ht="15" customHeight="1" x14ac:dyDescent="0.25">
      <c r="AZ1743" s="431"/>
    </row>
    <row r="1744" spans="52:52" ht="15" customHeight="1" x14ac:dyDescent="0.25">
      <c r="AZ1744" s="431"/>
    </row>
    <row r="1745" spans="52:52" ht="15" customHeight="1" x14ac:dyDescent="0.25">
      <c r="AZ1745" s="431"/>
    </row>
    <row r="1746" spans="52:52" ht="15" customHeight="1" x14ac:dyDescent="0.25">
      <c r="AZ1746" s="431"/>
    </row>
    <row r="1747" spans="52:52" ht="15" customHeight="1" x14ac:dyDescent="0.25">
      <c r="AZ1747" s="431"/>
    </row>
    <row r="1748" spans="52:52" ht="15" customHeight="1" x14ac:dyDescent="0.25">
      <c r="AZ1748" s="431"/>
    </row>
    <row r="1749" spans="52:52" ht="15" customHeight="1" x14ac:dyDescent="0.25">
      <c r="AZ1749" s="431"/>
    </row>
    <row r="1750" spans="52:52" ht="15" customHeight="1" x14ac:dyDescent="0.25">
      <c r="AZ1750" s="431"/>
    </row>
    <row r="1751" spans="52:52" ht="15" customHeight="1" x14ac:dyDescent="0.25">
      <c r="AZ1751" s="431"/>
    </row>
    <row r="1752" spans="52:52" ht="15" customHeight="1" x14ac:dyDescent="0.25">
      <c r="AZ1752" s="431"/>
    </row>
    <row r="1753" spans="52:52" ht="15" customHeight="1" x14ac:dyDescent="0.25">
      <c r="AZ1753" s="431"/>
    </row>
    <row r="1754" spans="52:52" ht="15" customHeight="1" x14ac:dyDescent="0.25">
      <c r="AZ1754" s="431"/>
    </row>
    <row r="1755" spans="52:52" ht="15" customHeight="1" x14ac:dyDescent="0.25">
      <c r="AZ1755" s="431"/>
    </row>
    <row r="1756" spans="52:52" ht="15" customHeight="1" x14ac:dyDescent="0.25">
      <c r="AZ1756" s="431"/>
    </row>
    <row r="1757" spans="52:52" ht="15" customHeight="1" x14ac:dyDescent="0.25">
      <c r="AZ1757" s="431"/>
    </row>
    <row r="1758" spans="52:52" ht="15" customHeight="1" x14ac:dyDescent="0.25">
      <c r="AZ1758" s="431"/>
    </row>
    <row r="1759" spans="52:52" ht="15" customHeight="1" x14ac:dyDescent="0.25">
      <c r="AZ1759" s="431"/>
    </row>
    <row r="1760" spans="52:52" ht="15" customHeight="1" x14ac:dyDescent="0.25">
      <c r="AZ1760" s="431"/>
    </row>
    <row r="1761" spans="52:52" ht="15" customHeight="1" x14ac:dyDescent="0.25">
      <c r="AZ1761" s="431"/>
    </row>
    <row r="1762" spans="52:52" ht="15" customHeight="1" x14ac:dyDescent="0.25">
      <c r="AZ1762" s="431"/>
    </row>
    <row r="1763" spans="52:52" ht="15" customHeight="1" x14ac:dyDescent="0.25">
      <c r="AZ1763" s="431"/>
    </row>
    <row r="1764" spans="52:52" ht="15" customHeight="1" x14ac:dyDescent="0.25">
      <c r="AZ1764" s="431"/>
    </row>
    <row r="1765" spans="52:52" ht="15" customHeight="1" x14ac:dyDescent="0.25">
      <c r="AZ1765" s="431"/>
    </row>
    <row r="1766" spans="52:52" ht="15" customHeight="1" x14ac:dyDescent="0.25">
      <c r="AZ1766" s="431"/>
    </row>
    <row r="1767" spans="52:52" ht="15" customHeight="1" x14ac:dyDescent="0.25">
      <c r="AZ1767" s="431"/>
    </row>
    <row r="1768" spans="52:52" ht="15" customHeight="1" x14ac:dyDescent="0.25">
      <c r="AZ1768" s="431"/>
    </row>
    <row r="1769" spans="52:52" ht="15" customHeight="1" x14ac:dyDescent="0.25">
      <c r="AZ1769" s="431"/>
    </row>
    <row r="1770" spans="52:52" ht="15" customHeight="1" x14ac:dyDescent="0.25">
      <c r="AZ1770" s="431"/>
    </row>
    <row r="1771" spans="52:52" ht="15" customHeight="1" x14ac:dyDescent="0.25">
      <c r="AZ1771" s="431"/>
    </row>
    <row r="1772" spans="52:52" ht="15" customHeight="1" x14ac:dyDescent="0.25">
      <c r="AZ1772" s="431"/>
    </row>
    <row r="1773" spans="52:52" ht="15" customHeight="1" x14ac:dyDescent="0.25">
      <c r="AZ1773" s="431"/>
    </row>
    <row r="1774" spans="52:52" ht="15" customHeight="1" x14ac:dyDescent="0.25">
      <c r="AZ1774" s="431"/>
    </row>
    <row r="1775" spans="52:52" ht="15" customHeight="1" x14ac:dyDescent="0.25">
      <c r="AZ1775" s="431"/>
    </row>
    <row r="1776" spans="52:52" ht="15" customHeight="1" x14ac:dyDescent="0.25">
      <c r="AZ1776" s="431"/>
    </row>
    <row r="1777" spans="52:52" ht="15" customHeight="1" x14ac:dyDescent="0.25">
      <c r="AZ1777" s="431"/>
    </row>
    <row r="1778" spans="52:52" ht="15" customHeight="1" x14ac:dyDescent="0.25">
      <c r="AZ1778" s="431"/>
    </row>
    <row r="1779" spans="52:52" ht="15" customHeight="1" x14ac:dyDescent="0.25">
      <c r="AZ1779" s="431"/>
    </row>
    <row r="1780" spans="52:52" ht="15" customHeight="1" x14ac:dyDescent="0.25">
      <c r="AZ1780" s="431"/>
    </row>
    <row r="1781" spans="52:52" ht="15" customHeight="1" x14ac:dyDescent="0.25">
      <c r="AZ1781" s="431"/>
    </row>
    <row r="1782" spans="52:52" ht="15" customHeight="1" x14ac:dyDescent="0.25">
      <c r="AZ1782" s="431"/>
    </row>
    <row r="1783" spans="52:52" ht="15" customHeight="1" x14ac:dyDescent="0.25">
      <c r="AZ1783" s="431"/>
    </row>
    <row r="1784" spans="52:52" ht="15" customHeight="1" x14ac:dyDescent="0.25">
      <c r="AZ1784" s="431"/>
    </row>
    <row r="1785" spans="52:52" ht="15" customHeight="1" x14ac:dyDescent="0.25">
      <c r="AZ1785" s="431"/>
    </row>
    <row r="1786" spans="52:52" ht="15" customHeight="1" x14ac:dyDescent="0.25">
      <c r="AZ1786" s="431"/>
    </row>
    <row r="1787" spans="52:52" ht="15" customHeight="1" x14ac:dyDescent="0.25">
      <c r="AZ1787" s="431"/>
    </row>
    <row r="1788" spans="52:52" ht="15" customHeight="1" x14ac:dyDescent="0.25">
      <c r="AZ1788" s="431"/>
    </row>
    <row r="1789" spans="52:52" ht="15" customHeight="1" x14ac:dyDescent="0.25">
      <c r="AZ1789" s="431"/>
    </row>
    <row r="1790" spans="52:52" ht="15" customHeight="1" x14ac:dyDescent="0.25">
      <c r="AZ1790" s="431"/>
    </row>
    <row r="1791" spans="52:52" ht="15" customHeight="1" x14ac:dyDescent="0.25">
      <c r="AZ1791" s="431"/>
    </row>
    <row r="1792" spans="52:52" ht="15" customHeight="1" x14ac:dyDescent="0.25">
      <c r="AZ1792" s="431"/>
    </row>
    <row r="1793" spans="52:52" ht="15" customHeight="1" x14ac:dyDescent="0.25">
      <c r="AZ1793" s="431"/>
    </row>
    <row r="1794" spans="52:52" ht="15" customHeight="1" x14ac:dyDescent="0.25">
      <c r="AZ1794" s="431"/>
    </row>
    <row r="1795" spans="52:52" ht="15" customHeight="1" x14ac:dyDescent="0.25">
      <c r="AZ1795" s="431"/>
    </row>
  </sheetData>
  <autoFilter ref="A1:BG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Estimation Grid as of 2-9-18</vt:lpstr>
      <vt:lpstr>Instructions to Complete Form</vt:lpstr>
      <vt:lpstr>Sheet2</vt:lpstr>
      <vt:lpstr>Estimated Cost Table 2018-19</vt:lpstr>
      <vt:lpstr>2018-19 Purchase Letter &amp; Form</vt:lpstr>
      <vt:lpstr>Program Look Up Table</vt:lpstr>
      <vt:lpstr>Requested Staff</vt:lpstr>
      <vt:lpstr>Shared Sites 2-18</vt:lpstr>
      <vt:lpstr>Pivot Shared Site Allocs</vt:lpstr>
      <vt:lpstr>Psych Base Allocation Worksheet</vt:lpstr>
      <vt:lpstr>13027 Psych Alloc for Upload</vt:lpstr>
      <vt:lpstr>'2018-19 Purchase Letter &amp; Form'!Print_Area</vt:lpstr>
      <vt:lpstr>'Shared Sites 2-18'!Print_Area</vt:lpstr>
      <vt:lpstr>'Shared Sites 2-18'!Print_Titles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Rowena Consing</cp:lastModifiedBy>
  <cp:lastPrinted>2018-02-23T17:11:20Z</cp:lastPrinted>
  <dcterms:created xsi:type="dcterms:W3CDTF">2010-09-16T17:18:10Z</dcterms:created>
  <dcterms:modified xsi:type="dcterms:W3CDTF">2018-03-28T20:19:58Z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